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8_{E3EEE233-BE14-494A-8944-833425F27A54}" xr6:coauthVersionLast="47" xr6:coauthVersionMax="47" xr10:uidLastSave="{00000000-0000-0000-0000-000000000000}"/>
  <bookViews>
    <workbookView xWindow="-120" yWindow="-120" windowWidth="29040" windowHeight="15720" tabRatio="944" firstSheet="1" activeTab="2" xr2:uid="{00000000-000D-0000-FFFF-FFFF00000000}"/>
  </bookViews>
  <sheets>
    <sheet name="отчет" sheetId="116" r:id="rId1"/>
    <sheet name="Свод 1 " sheetId="77" r:id="rId2"/>
    <sheet name="Лист1" sheetId="117" r:id="rId3"/>
  </sheets>
  <definedNames>
    <definedName name="_xlnm.Print_Area" localSheetId="0">отчет!$A$1:$I$37</definedName>
    <definedName name="_xlnm.Print_Area" localSheetId="1">'Свод 1 '!$A$1:$C$57</definedName>
  </definedNames>
  <calcPr calcId="191029" refMode="R1C1"/>
</workbook>
</file>

<file path=xl/calcChain.xml><?xml version="1.0" encoding="utf-8"?>
<calcChain xmlns="http://schemas.openxmlformats.org/spreadsheetml/2006/main">
  <c r="B35" i="117" l="1"/>
  <c r="B29" i="117"/>
  <c r="C15" i="117"/>
  <c r="C16" i="117"/>
  <c r="C17" i="117"/>
  <c r="C18" i="117"/>
  <c r="C19" i="117"/>
  <c r="C20" i="117"/>
  <c r="C14" i="117"/>
  <c r="D23" i="117"/>
  <c r="C24" i="117" l="1"/>
  <c r="C25" i="117"/>
  <c r="C26" i="117"/>
  <c r="C27" i="117"/>
  <c r="C28" i="117"/>
  <c r="C29" i="117"/>
  <c r="C31" i="117"/>
  <c r="C33" i="117"/>
  <c r="C34" i="117"/>
  <c r="C35" i="117"/>
  <c r="C36" i="117"/>
  <c r="C37" i="117"/>
  <c r="C23" i="117"/>
  <c r="D21" i="117"/>
  <c r="C38" i="117" l="1"/>
  <c r="D38" i="117"/>
  <c r="B38" i="117"/>
  <c r="B21" i="117"/>
  <c r="C21" i="117" s="1"/>
  <c r="B23" i="77" l="1"/>
  <c r="D27" i="116" l="1"/>
  <c r="D29" i="116" l="1"/>
  <c r="J28" i="116" l="1"/>
  <c r="I28" i="116" l="1"/>
  <c r="G7" i="116"/>
  <c r="G8" i="116"/>
  <c r="G9" i="116"/>
  <c r="G10" i="116"/>
  <c r="G11" i="116"/>
  <c r="G12" i="116"/>
  <c r="G13" i="116"/>
  <c r="G15" i="116"/>
  <c r="D19" i="116" l="1"/>
  <c r="D26" i="116" l="1"/>
  <c r="D25" i="116"/>
  <c r="D12" i="116"/>
  <c r="D30" i="116" l="1"/>
  <c r="C45" i="77" l="1"/>
  <c r="G24" i="116"/>
  <c r="G25" i="116"/>
  <c r="H28" i="116" l="1"/>
  <c r="G27" i="116" l="1"/>
  <c r="G14" i="116" l="1"/>
  <c r="G26" i="116" l="1"/>
  <c r="G28" i="116" s="1"/>
  <c r="B45" i="77"/>
  <c r="B46" i="77" s="1"/>
</calcChain>
</file>

<file path=xl/sharedStrings.xml><?xml version="1.0" encoding="utf-8"?>
<sst xmlns="http://schemas.openxmlformats.org/spreadsheetml/2006/main" count="156" uniqueCount="90">
  <si>
    <t>Итого</t>
  </si>
  <si>
    <t>СКПН</t>
  </si>
  <si>
    <t>Ельчибаева А.А.</t>
  </si>
  <si>
    <t>121 СН</t>
  </si>
  <si>
    <t>122 СО</t>
  </si>
  <si>
    <t>141 продукты</t>
  </si>
  <si>
    <t>149 приоб проч товаров</t>
  </si>
  <si>
    <t>151 ком.услуги</t>
  </si>
  <si>
    <t>152 связь</t>
  </si>
  <si>
    <t>153 транспорт</t>
  </si>
  <si>
    <t>159 проч услуги</t>
  </si>
  <si>
    <t>169 тек.затраты</t>
  </si>
  <si>
    <t>419 ОС</t>
  </si>
  <si>
    <t>Итого расходы</t>
  </si>
  <si>
    <t xml:space="preserve">Сравнительная таблица </t>
  </si>
  <si>
    <t>ОППВ</t>
  </si>
  <si>
    <t>РВК</t>
  </si>
  <si>
    <t>КГП на ПХВ Городская поликлиника №13"УОЗ г.Алматы</t>
  </si>
  <si>
    <t>Наименование доходов</t>
  </si>
  <si>
    <t>Внебюджет</t>
  </si>
  <si>
    <t>142 ЛС и ИМН</t>
  </si>
  <si>
    <t>144 ГСМ</t>
  </si>
  <si>
    <t xml:space="preserve">  СКПН </t>
  </si>
  <si>
    <t xml:space="preserve">111 ЗП </t>
  </si>
  <si>
    <t>ВСЕГО</t>
  </si>
  <si>
    <t>Главный  бухгалтер</t>
  </si>
  <si>
    <t xml:space="preserve">План развития на 2022г. 1 версия </t>
  </si>
  <si>
    <t>остаток  на 01.01.2022</t>
  </si>
  <si>
    <t>1 версия 2022г.</t>
  </si>
  <si>
    <t xml:space="preserve">Наименоваие показателей РАСХОДОВ </t>
  </si>
  <si>
    <t>в.т.ч.</t>
  </si>
  <si>
    <t>ПМСП</t>
  </si>
  <si>
    <t>4 категория</t>
  </si>
  <si>
    <t>ШМ</t>
  </si>
  <si>
    <t>скрининг</t>
  </si>
  <si>
    <t>КДУ</t>
  </si>
  <si>
    <t>159 КДУ</t>
  </si>
  <si>
    <t>159 учеба</t>
  </si>
  <si>
    <t xml:space="preserve">123 ОСМС </t>
  </si>
  <si>
    <t>Сумма Договора</t>
  </si>
  <si>
    <t xml:space="preserve">КВИ  </t>
  </si>
  <si>
    <t>113  к отпуску</t>
  </si>
  <si>
    <t>ПР  1версия 2022 г.</t>
  </si>
  <si>
    <t>СЗП ОСМС дог №3-О</t>
  </si>
  <si>
    <t>СЗП ГОБМП дог№61-G</t>
  </si>
  <si>
    <t xml:space="preserve">ОСМС дог№63-О </t>
  </si>
  <si>
    <t>ГОБМП дог№58 G</t>
  </si>
  <si>
    <t>СЗП ОСМС №45-2021г</t>
  </si>
  <si>
    <t>Гарантийный взнос</t>
  </si>
  <si>
    <t>СЗП ГОБМП №44-2021г.</t>
  </si>
  <si>
    <t>по банку</t>
  </si>
  <si>
    <t>ГОБМП -41 G-КВИ 2021</t>
  </si>
  <si>
    <t>ГОБМП -№7N 2021г</t>
  </si>
  <si>
    <t>ОСМС 2021г-№32О -2021</t>
  </si>
  <si>
    <t>142 -ГЗ</t>
  </si>
  <si>
    <t>142СК</t>
  </si>
  <si>
    <t>Фактическое  поступление</t>
  </si>
  <si>
    <t>Кредиторская задолженность на 01.01.2022г.</t>
  </si>
  <si>
    <t>Кредиторская задолженность на 01.04.2022г.</t>
  </si>
  <si>
    <t>Инфекцион,заболев дог №145 К</t>
  </si>
  <si>
    <t>Фактич. Расход 2022</t>
  </si>
  <si>
    <t>КГП на ПХВ Городская поликлиника №18"УОЗ г.Алматы</t>
  </si>
  <si>
    <t>Отчет о доходах и расходах за 2022г.</t>
  </si>
  <si>
    <t>Кассовый доход</t>
  </si>
  <si>
    <t>(тыс.тенге)</t>
  </si>
  <si>
    <t>Остатк на расчетном счете на 01.01.2022г.</t>
  </si>
  <si>
    <t>Остаток на расчетном счете на 01.01.2023г.</t>
  </si>
  <si>
    <t>ГОБМП</t>
  </si>
  <si>
    <t>СЗП ГОБМП-2021г.</t>
  </si>
  <si>
    <t>ГОБМП 2021г--КВИ</t>
  </si>
  <si>
    <t>2021г</t>
  </si>
  <si>
    <t xml:space="preserve">ОСМС </t>
  </si>
  <si>
    <t>СЗП ГОБМП</t>
  </si>
  <si>
    <t>СЗП ОСМС</t>
  </si>
  <si>
    <t>ГОБМП КВИ</t>
  </si>
  <si>
    <t>2022г</t>
  </si>
  <si>
    <t>ПР   2022 г.</t>
  </si>
  <si>
    <t>ПР 2022г.</t>
  </si>
  <si>
    <t>Кассовый расход</t>
  </si>
  <si>
    <t>Отчет о доходах и расходах за 1 квартал 2023г.</t>
  </si>
  <si>
    <t>ПР   2023 г.</t>
  </si>
  <si>
    <t>ПР 1 квартал 2023г</t>
  </si>
  <si>
    <t>ПР 2023г.</t>
  </si>
  <si>
    <t>Остатк на расчетном счете на 01.01.2023г.</t>
  </si>
  <si>
    <t>2023г</t>
  </si>
  <si>
    <t xml:space="preserve">Главный врач </t>
  </si>
  <si>
    <t xml:space="preserve">С.Т.Кыдырбекова </t>
  </si>
  <si>
    <t>И.о. главного бухгалтера</t>
  </si>
  <si>
    <t>Ж.Т.Сарсекбай</t>
  </si>
  <si>
    <t>Остаток на расчетном счете на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</si>
</sst>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0.0"/>
    <numFmt numFmtId="168" formatCode="0.0%"/>
    <numFmt numFmtId="169" formatCode="#,##0.00&quot;р.&quot;;\-#,##0.00&quot;р.&quot;"/>
    <numFmt numFmtId="170" formatCode="#,##0.00_ ;\-#,##0.00\ "/>
    <numFmt numFmtId="171" formatCode="#,##0.000"/>
    <numFmt numFmtId="172" formatCode="0.000"/>
    <numFmt numFmtId="173" formatCode="0.00000"/>
    <numFmt numFmtId="174" formatCode="#,##0_ ;[Red]\-#,##0\ "/>
    <numFmt numFmtId="175" formatCode="#,##0.00_ ;[Red]\-#,##0.00\ "/>
    <numFmt numFmtId="176" formatCode="_-* #,##0.00\ [$€]_-;\-* #,##0.00\ [$€]_-;_-* &quot;-&quot;??\ [$€]_-;_-@_-"/>
    <numFmt numFmtId="177" formatCode="_-* #,##0.00\ &quot;р.&quot;_-;\-* #,##0.00\ &quot;р.&quot;_-;_-* &quot;-&quot;??\ &quot;р.&quot;\\-;_-@_-"/>
    <numFmt numFmtId="178" formatCode="dd\ mmm\ yyyy_);;;&quot;  &quot;@"/>
    <numFmt numFmtId="179" formatCode="#,##0_);\(#,##0\);&quot;- &quot;;&quot;  &quot;@"/>
    <numFmt numFmtId="180" formatCode="#,##0_р_."/>
    <numFmt numFmtId="181" formatCode="#,##0;\(#,##0\)"/>
    <numFmt numFmtId="182" formatCode="@\ *."/>
    <numFmt numFmtId="183" formatCode="yyyy"/>
    <numFmt numFmtId="184" formatCode="dd\.mm\.yyyy&quot;г.&quot;"/>
    <numFmt numFmtId="185" formatCode="yyyy\ &quot;год&quot;"/>
    <numFmt numFmtId="186" formatCode="0000"/>
    <numFmt numFmtId="187" formatCode="000000"/>
    <numFmt numFmtId="188" formatCode="0%_);\(0%\)"/>
    <numFmt numFmtId="189" formatCode="mmmm\ d\,\ yyyy"/>
    <numFmt numFmtId="190" formatCode="0.0_)%;\(0.0\)%"/>
    <numFmt numFmtId="191" formatCode="0.00_)%;\(0.00\)%"/>
    <numFmt numFmtId="192" formatCode="_ * #,##0_ ;_ * \(#,##0_ ;_ * &quot;-&quot;_ ;_ @_ "/>
    <numFmt numFmtId="193" formatCode="_ * #,##0_ ;_ * \(#,##0_)\ ;_ * &quot;-&quot;_ ;_ @_ "/>
    <numFmt numFmtId="194" formatCode="##,#0_;\(#,##0\);&quot;-&quot;??_);@"/>
    <numFmt numFmtId="195" formatCode="*(#,##0\);*#\,##0_);&quot;-&quot;??_);@"/>
    <numFmt numFmtId="196" formatCode="_*\(#,##0\);_*#,##0_);&quot;-&quot;??_);@"/>
    <numFmt numFmtId="197" formatCode="#,##0_);\(#,##0\);&quot;-&quot;??_);@"/>
    <numFmt numFmtId="198" formatCode="* #,##0_);* \(#,##0\);&quot;-&quot;??_);@"/>
    <numFmt numFmtId="199" formatCode="* \(#,##0\);* #,##0_);&quot;-&quot;??_);@"/>
    <numFmt numFmtId="200" formatCode="* \(#,##0.0\);* #,##0.0_);&quot;-&quot;??_);@"/>
    <numFmt numFmtId="201" formatCode="* \(#,##0.00\);* #,##0.00_);&quot;-&quot;??_);@"/>
    <numFmt numFmtId="202" formatCode="_(* \(#,##0.0\);_(* #,##0.0_);_(* &quot;-&quot;_);_(@_)"/>
    <numFmt numFmtId="203" formatCode="_(* \(#,##0.00\);_(* #,##0.00_);_(* &quot;-&quot;_);_(@_)"/>
    <numFmt numFmtId="204" formatCode="_(* \(#,##0.000\);_(* #,##0.000_);_(* &quot;-&quot;_);_(@_)"/>
    <numFmt numFmtId="205" formatCode="#,##0.000000;[Red]#,##0.000000"/>
    <numFmt numFmtId="206" formatCode="&quot;$&quot;#,##0.000000;[Red]&quot;$&quot;#,##0.000000"/>
    <numFmt numFmtId="207" formatCode="#,##0.0000000_$"/>
    <numFmt numFmtId="208" formatCode="&quot;$&quot;\ #,##0.00"/>
    <numFmt numFmtId="209" formatCode="&quot;$&quot;\ #,##0"/>
    <numFmt numFmtId="210" formatCode="&quot;$&quot;"/>
    <numFmt numFmtId="211" formatCode="_._.* #,##0_)_%;_._.* \(#,##0\)_%;_._.* \ _)_%"/>
    <numFmt numFmtId="212" formatCode="#,##0.000_ ;\-#,##0.000\ "/>
    <numFmt numFmtId="213" formatCode="_-* #,##0\ _$_-;\-* #,##0\ _$_-;_-* &quot;-&quot;\ _$_-;_-@_-"/>
    <numFmt numFmtId="214" formatCode="#,##0.00&quot;т.р.&quot;;\-#,##0.00&quot;т.р.&quot;"/>
    <numFmt numFmtId="215" formatCode="_-* #,##0.000\ _$_-;\-* #,##0.000\ _$_-;_-* &quot;-&quot;\ _$_-;_-@_-"/>
    <numFmt numFmtId="216" formatCode="#,##0.000[$р.-419];\-#,##0.000[$р.-419]"/>
    <numFmt numFmtId="217" formatCode="_-* #,##0.0\ _$_-;\-* #,##0.0\ _$_-;_-* &quot;-&quot;??\ _$_-;_-@_-"/>
    <numFmt numFmtId="218" formatCode="_-* #,##0.0\ _р_._-;\-* #,##0.0\ _р_._-;_-* &quot;-&quot;\ _р_._-;_-@_-"/>
    <numFmt numFmtId="219" formatCode="_-&quot;£&quot;* #,##0_-;\-&quot;£&quot;* #,##0_-;_-&quot;£&quot;* &quot;-&quot;_-;_-@_-"/>
    <numFmt numFmtId="220" formatCode="_-&quot;£&quot;* #,##0.00_-;\-&quot;£&quot;* #,##0.00_-;_-&quot;£&quot;* &quot;-&quot;??_-;_-@_-"/>
    <numFmt numFmtId="221" formatCode="_-* #,##0.000_р_._-;\-* #,##0.000_р_._-;_-* &quot;-&quot;???????_р_._-;_-@_-"/>
    <numFmt numFmtId="222" formatCode="#,##0.0_);\(#,##0.0\)"/>
    <numFmt numFmtId="223" formatCode="_-* #,##0.00\ _$_-;\-* #,##0.00\ _$_-;_-* &quot;-&quot;??\ _$_-;_-@_-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KZ Times New Roman"/>
      <family val="1"/>
      <charset val="204"/>
    </font>
    <font>
      <sz val="12"/>
      <name val="KZ Times New Roman"/>
      <family val="1"/>
      <charset val="204"/>
    </font>
    <font>
      <sz val="10"/>
      <name val="Helv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</font>
    <font>
      <sz val="9"/>
      <name val="Arial"/>
      <family val="2"/>
      <charset val="204"/>
    </font>
    <font>
      <sz val="10"/>
      <name val="Helv"/>
      <family val="2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</font>
    <font>
      <sz val="10"/>
      <name val="Helv"/>
      <family val="2"/>
      <charset val="204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Cyr"/>
    </font>
    <font>
      <sz val="11"/>
      <color indexed="20"/>
      <name val="Calibri"/>
      <family val="2"/>
      <charset val="186"/>
    </font>
    <font>
      <sz val="9"/>
      <color indexed="56"/>
      <name val="Frutiger 45 Light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</font>
    <font>
      <sz val="10"/>
      <name val="StoneSerif"/>
      <charset val="204"/>
    </font>
    <font>
      <i/>
      <sz val="11"/>
      <color indexed="23"/>
      <name val="Calibri"/>
      <family val="2"/>
      <charset val="186"/>
    </font>
    <font>
      <u/>
      <sz val="10"/>
      <color indexed="20"/>
      <name val="Arial Cyr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  <charset val="186"/>
    </font>
    <font>
      <sz val="9"/>
      <name val="Futura UBS Bk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52"/>
      <name val="Calibri"/>
      <family val="2"/>
      <charset val="186"/>
    </font>
    <font>
      <sz val="12"/>
      <name val="Gill Sans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22"/>
      <name val="UBSHeadline"/>
      <family val="1"/>
    </font>
    <font>
      <u/>
      <sz val="10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2"/>
      <name val="Calibri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Geneva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9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8">
    <xf numFmtId="0" fontId="0" fillId="0" borderId="0"/>
    <xf numFmtId="0" fontId="3" fillId="0" borderId="0"/>
    <xf numFmtId="166" fontId="1" fillId="0" borderId="0" applyFont="0" applyFill="0" applyBorder="0" applyAlignment="0" applyProtection="0"/>
    <xf numFmtId="0" fontId="7" fillId="0" borderId="6">
      <alignment horizontal="left" vertical="top" wrapText="1"/>
    </xf>
    <xf numFmtId="0" fontId="8" fillId="0" borderId="6">
      <alignment horizontal="left" vertical="top" wrapText="1"/>
    </xf>
    <xf numFmtId="0" fontId="6" fillId="0" borderId="0"/>
    <xf numFmtId="40" fontId="16" fillId="0" borderId="0" applyFont="0" applyFill="0" applyBorder="0" applyAlignment="0" applyProtection="0"/>
    <xf numFmtId="0" fontId="1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8" fillId="0" borderId="0"/>
    <xf numFmtId="0" fontId="18" fillId="0" borderId="0"/>
    <xf numFmtId="181" fontId="6" fillId="2" borderId="2">
      <alignment wrapText="1"/>
      <protection locked="0"/>
    </xf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9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9" fillId="0" borderId="0"/>
    <xf numFmtId="223" fontId="3" fillId="0" borderId="0" applyFont="0" applyFill="0" applyBorder="0" applyAlignment="0" applyProtection="0"/>
    <xf numFmtId="182" fontId="2" fillId="0" borderId="0">
      <alignment horizontal="center"/>
    </xf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187" fontId="24" fillId="0" borderId="0" applyFont="0" applyFill="0" applyBorder="0">
      <alignment horizontal="center"/>
    </xf>
    <xf numFmtId="0" fontId="25" fillId="0" borderId="0">
      <alignment horizontal="right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9" fontId="26" fillId="0" borderId="0" applyFont="0" applyFill="0" applyBorder="0" applyAlignment="0" applyProtection="0"/>
    <xf numFmtId="0" fontId="27" fillId="4" borderId="0" applyNumberFormat="0" applyBorder="0" applyAlignment="0" applyProtection="0"/>
    <xf numFmtId="10" fontId="28" fillId="0" borderId="0" applyNumberFormat="0" applyFill="0" applyBorder="0" applyAlignment="0"/>
    <xf numFmtId="0" fontId="29" fillId="21" borderId="8" applyNumberFormat="0" applyAlignment="0" applyProtection="0"/>
    <xf numFmtId="0" fontId="12" fillId="0" borderId="0" applyFill="0" applyBorder="0" applyProtection="0">
      <alignment horizontal="center"/>
      <protection locked="0"/>
    </xf>
    <xf numFmtId="0" fontId="30" fillId="22" borderId="9" applyNumberFormat="0" applyAlignment="0" applyProtection="0"/>
    <xf numFmtId="186" fontId="6" fillId="0" borderId="10" applyFont="0" applyFill="0" applyBorder="0" applyProtection="0">
      <alignment horizontal="center"/>
      <protection locked="0"/>
    </xf>
    <xf numFmtId="180" fontId="3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1" fillId="0" borderId="0" applyFill="0" applyBorder="0" applyAlignment="0" applyProtection="0">
      <protection locked="0"/>
    </xf>
    <xf numFmtId="199" fontId="32" fillId="0" borderId="0" applyFill="0" applyBorder="0" applyProtection="0"/>
    <xf numFmtId="199" fontId="32" fillId="0" borderId="7" applyFill="0" applyProtection="0"/>
    <xf numFmtId="199" fontId="32" fillId="0" borderId="11" applyFill="0" applyProtection="0"/>
    <xf numFmtId="173" fontId="3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37" fontId="33" fillId="0" borderId="12" applyFont="0" applyFill="0" applyBorder="0"/>
    <xf numFmtId="37" fontId="34" fillId="0" borderId="12" applyFont="0" applyFill="0" applyBorder="0">
      <protection locked="0"/>
    </xf>
    <xf numFmtId="37" fontId="14" fillId="23" borderId="1" applyFill="0" applyBorder="0" applyProtection="0"/>
    <xf numFmtId="37" fontId="34" fillId="0" borderId="12" applyFill="0" applyBorder="0">
      <protection locked="0"/>
    </xf>
    <xf numFmtId="215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5" fontId="10" fillId="0" borderId="3" applyFont="0" applyFill="0" applyBorder="0" applyAlignment="0">
      <alignment horizontal="centerContinuous"/>
    </xf>
    <xf numFmtId="184" fontId="10" fillId="0" borderId="3" applyFont="0" applyFill="0" applyBorder="0" applyAlignment="0">
      <alignment horizontal="centerContinuous"/>
    </xf>
    <xf numFmtId="189" fontId="36" fillId="0" borderId="0" applyFont="0" applyFill="0" applyBorder="0" applyAlignment="0" applyProtection="0"/>
    <xf numFmtId="198" fontId="32" fillId="0" borderId="0" applyFill="0" applyBorder="0" applyProtection="0"/>
    <xf numFmtId="198" fontId="32" fillId="0" borderId="7" applyFill="0" applyProtection="0"/>
    <xf numFmtId="198" fontId="32" fillId="0" borderId="11" applyFill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79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168" fontId="35" fillId="24" borderId="1" applyNumberFormat="0" applyFont="0" applyBorder="0" applyAlignment="0" applyProtection="0"/>
    <xf numFmtId="222" fontId="41" fillId="24" borderId="0" applyNumberFormat="0" applyFont="0" applyAlignment="0"/>
    <xf numFmtId="14" fontId="42" fillId="25" borderId="13">
      <alignment horizontal="center" vertical="center" wrapText="1"/>
    </xf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12" fillId="0" borderId="0" applyFill="0" applyAlignment="0" applyProtection="0">
      <protection locked="0"/>
    </xf>
    <xf numFmtId="0" fontId="12" fillId="0" borderId="4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4" fontId="47" fillId="0" borderId="1">
      <alignment horizontal="center" vertical="center" wrapText="1"/>
    </xf>
    <xf numFmtId="0" fontId="35" fillId="2" borderId="1" applyNumberFormat="0" applyFont="0" applyAlignment="0">
      <protection locked="0"/>
    </xf>
    <xf numFmtId="0" fontId="48" fillId="0" borderId="17" applyNumberFormat="0" applyFill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219" fontId="49" fillId="0" borderId="0" applyFont="0" applyFill="0" applyBorder="0" applyAlignment="0" applyProtection="0"/>
    <xf numFmtId="220" fontId="49" fillId="0" borderId="0" applyFont="0" applyFill="0" applyBorder="0" applyAlignment="0" applyProtection="0"/>
    <xf numFmtId="219" fontId="49" fillId="0" borderId="0" applyFont="0" applyFill="0" applyBorder="0" applyAlignment="0" applyProtection="0"/>
    <xf numFmtId="220" fontId="49" fillId="0" borderId="0" applyFont="0" applyFill="0" applyBorder="0" applyAlignment="0" applyProtection="0"/>
    <xf numFmtId="0" fontId="50" fillId="26" borderId="0" applyNumberFormat="0" applyBorder="0" applyAlignment="0" applyProtection="0"/>
    <xf numFmtId="214" fontId="3" fillId="0" borderId="0"/>
    <xf numFmtId="0" fontId="3" fillId="0" borderId="0"/>
    <xf numFmtId="0" fontId="18" fillId="0" borderId="0"/>
    <xf numFmtId="0" fontId="6" fillId="27" borderId="18" applyNumberFormat="0" applyFont="0" applyAlignment="0" applyProtection="0"/>
    <xf numFmtId="0" fontId="35" fillId="0" borderId="0"/>
    <xf numFmtId="0" fontId="51" fillId="21" borderId="19" applyNumberFormat="0" applyAlignment="0" applyProtection="0"/>
    <xf numFmtId="49" fontId="52" fillId="0" borderId="4" applyFill="0" applyProtection="0">
      <alignment vertical="center"/>
    </xf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37" fontId="53" fillId="2" borderId="5"/>
    <xf numFmtId="37" fontId="53" fillId="2" borderId="5"/>
    <xf numFmtId="0" fontId="25" fillId="0" borderId="0" applyNumberFormat="0" applyFill="0" applyBorder="0" applyAlignment="0" applyProtection="0">
      <alignment horizontal="center"/>
    </xf>
    <xf numFmtId="0" fontId="6" fillId="0" borderId="0"/>
    <xf numFmtId="0" fontId="13" fillId="0" borderId="0" applyFill="0" applyBorder="0" applyProtection="0">
      <alignment horizontal="left" vertical="top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35" fillId="0" borderId="0"/>
    <xf numFmtId="0" fontId="56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9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83" fontId="10" fillId="0" borderId="3" applyFont="0" applyFill="0" applyBorder="0" applyAlignment="0">
      <alignment horizontal="centerContinuous"/>
    </xf>
    <xf numFmtId="185" fontId="11" fillId="0" borderId="3" applyFont="0" applyFill="0" applyBorder="0" applyAlignment="0">
      <alignment horizontal="centerContinuous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57" fillId="8" borderId="8" applyNumberFormat="0" applyAlignment="0" applyProtection="0"/>
    <xf numFmtId="3" fontId="58" fillId="0" borderId="0">
      <alignment horizontal="center" vertical="center" textRotation="90" wrapText="1"/>
    </xf>
    <xf numFmtId="212" fontId="5" fillId="0" borderId="1">
      <alignment vertical="top" wrapText="1"/>
    </xf>
    <xf numFmtId="0" fontId="59" fillId="21" borderId="19" applyNumberFormat="0" applyAlignment="0" applyProtection="0"/>
    <xf numFmtId="0" fontId="60" fillId="21" borderId="8" applyNumberFormat="0" applyAlignment="0" applyProtection="0"/>
    <xf numFmtId="175" fontId="61" fillId="0" borderId="1">
      <alignment vertical="top" wrapText="1"/>
    </xf>
    <xf numFmtId="4" fontId="62" fillId="0" borderId="1">
      <alignment horizontal="left" vertical="center"/>
    </xf>
    <xf numFmtId="4" fontId="62" fillId="0" borderId="1"/>
    <xf numFmtId="4" fontId="62" fillId="28" borderId="1"/>
    <xf numFmtId="4" fontId="62" fillId="29" borderId="1"/>
    <xf numFmtId="4" fontId="10" fillId="30" borderId="1"/>
    <xf numFmtId="4" fontId="63" fillId="23" borderId="1"/>
    <xf numFmtId="4" fontId="64" fillId="0" borderId="1">
      <alignment horizontal="center" wrapText="1"/>
    </xf>
    <xf numFmtId="175" fontId="62" fillId="0" borderId="1"/>
    <xf numFmtId="175" fontId="61" fillId="0" borderId="1">
      <alignment horizontal="center" vertical="center" wrapText="1"/>
    </xf>
    <xf numFmtId="221" fontId="3" fillId="0" borderId="1">
      <alignment vertical="top" wrapText="1"/>
    </xf>
    <xf numFmtId="14" fontId="65" fillId="0" borderId="0"/>
    <xf numFmtId="177" fontId="26" fillId="0" borderId="0" applyFont="0" applyFill="0" applyBorder="0" applyAlignment="0" applyProtection="0"/>
    <xf numFmtId="0" fontId="66" fillId="30" borderId="0" applyNumberFormat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20" applyNumberFormat="0" applyFill="0" applyAlignment="0" applyProtection="0"/>
    <xf numFmtId="172" fontId="71" fillId="0" borderId="1"/>
    <xf numFmtId="0" fontId="72" fillId="22" borderId="9" applyNumberFormat="0" applyAlignment="0" applyProtection="0"/>
    <xf numFmtId="0" fontId="73" fillId="0" borderId="0" applyNumberFormat="0" applyFill="0" applyBorder="0" applyAlignment="0" applyProtection="0"/>
    <xf numFmtId="169" fontId="74" fillId="0" borderId="0"/>
    <xf numFmtId="0" fontId="75" fillId="26" borderId="0" applyNumberFormat="0" applyBorder="0" applyAlignment="0" applyProtection="0"/>
    <xf numFmtId="49" fontId="58" fillId="0" borderId="1">
      <alignment horizontal="right" vertical="top" wrapText="1"/>
    </xf>
    <xf numFmtId="167" fontId="76" fillId="0" borderId="0">
      <alignment horizontal="right" vertical="top" wrapText="1"/>
    </xf>
    <xf numFmtId="9" fontId="26" fillId="0" borderId="0" applyFont="0" applyFill="0" applyBorder="0" applyAlignment="0" applyProtection="0"/>
    <xf numFmtId="0" fontId="77" fillId="4" borderId="0" applyNumberFormat="0" applyBorder="0" applyAlignment="0" applyProtection="0"/>
    <xf numFmtId="175" fontId="78" fillId="0" borderId="1">
      <alignment vertical="top"/>
    </xf>
    <xf numFmtId="0" fontId="79" fillId="0" borderId="0" applyNumberFormat="0" applyFill="0" applyBorder="0" applyAlignment="0" applyProtection="0"/>
    <xf numFmtId="0" fontId="3" fillId="27" borderId="18" applyNumberFormat="0" applyFont="0" applyAlignment="0" applyProtection="0"/>
    <xf numFmtId="49" fontId="10" fillId="0" borderId="2">
      <alignment horizontal="left" vertical="center"/>
    </xf>
    <xf numFmtId="172" fontId="80" fillId="0" borderId="1"/>
    <xf numFmtId="3" fontId="81" fillId="31" borderId="2">
      <alignment horizontal="justify" vertical="center"/>
    </xf>
    <xf numFmtId="0" fontId="82" fillId="0" borderId="17" applyNumberFormat="0" applyFill="0" applyAlignment="0" applyProtection="0"/>
    <xf numFmtId="0" fontId="15" fillId="0" borderId="0"/>
    <xf numFmtId="49" fontId="76" fillId="0" borderId="0"/>
    <xf numFmtId="49" fontId="83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Font="0" applyFill="0" applyBorder="0" applyAlignment="0" applyProtection="0"/>
    <xf numFmtId="165" fontId="26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86" fillId="5" borderId="0" applyNumberFormat="0" applyBorder="0" applyAlignment="0" applyProtection="0"/>
    <xf numFmtId="170" fontId="5" fillId="0" borderId="2">
      <alignment vertical="top" wrapText="1"/>
    </xf>
    <xf numFmtId="49" fontId="61" fillId="0" borderId="1">
      <alignment horizontal="center" vertical="center" wrapText="1"/>
    </xf>
    <xf numFmtId="49" fontId="87" fillId="0" borderId="1" applyNumberFormat="0" applyFill="0" applyAlignment="0" applyProtection="0"/>
    <xf numFmtId="171" fontId="3" fillId="0" borderId="0"/>
    <xf numFmtId="0" fontId="88" fillId="0" borderId="0"/>
    <xf numFmtId="0" fontId="9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89" fillId="0" borderId="0" xfId="0" applyFont="1"/>
    <xf numFmtId="166" fontId="89" fillId="0" borderId="0" xfId="2" applyFont="1"/>
    <xf numFmtId="0" fontId="90" fillId="0" borderId="0" xfId="0" applyFont="1"/>
    <xf numFmtId="0" fontId="91" fillId="0" borderId="0" xfId="0" applyFont="1"/>
    <xf numFmtId="166" fontId="91" fillId="0" borderId="0" xfId="2" applyFont="1"/>
    <xf numFmtId="166" fontId="89" fillId="0" borderId="1" xfId="2" applyFont="1" applyBorder="1"/>
    <xf numFmtId="166" fontId="91" fillId="0" borderId="1" xfId="2" applyFont="1" applyBorder="1" applyAlignment="1">
      <alignment vertical="center" wrapText="1"/>
    </xf>
    <xf numFmtId="166" fontId="89" fillId="0" borderId="0" xfId="2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166" fontId="91" fillId="0" borderId="1" xfId="2" applyFont="1" applyBorder="1"/>
    <xf numFmtId="166" fontId="89" fillId="0" borderId="1" xfId="2" applyFont="1" applyBorder="1" applyAlignment="1">
      <alignment horizontal="right"/>
    </xf>
    <xf numFmtId="166" fontId="89" fillId="0" borderId="0" xfId="2" applyFont="1" applyAlignment="1">
      <alignment horizontal="right"/>
    </xf>
    <xf numFmtId="0" fontId="89" fillId="0" borderId="0" xfId="0" applyFont="1" applyAlignment="1">
      <alignment horizontal="right"/>
    </xf>
    <xf numFmtId="166" fontId="89" fillId="0" borderId="1" xfId="2" applyFont="1" applyBorder="1" applyAlignment="1">
      <alignment vertical="center"/>
    </xf>
    <xf numFmtId="166" fontId="89" fillId="0" borderId="0" xfId="2" applyFont="1" applyAlignment="1">
      <alignment vertical="center"/>
    </xf>
    <xf numFmtId="0" fontId="89" fillId="0" borderId="0" xfId="0" applyFont="1" applyAlignment="1">
      <alignment vertical="center"/>
    </xf>
    <xf numFmtId="0" fontId="93" fillId="0" borderId="0" xfId="0" applyFont="1" applyAlignment="1">
      <alignment horizontal="left"/>
    </xf>
    <xf numFmtId="0" fontId="89" fillId="32" borderId="1" xfId="0" applyFont="1" applyFill="1" applyBorder="1"/>
    <xf numFmtId="166" fontId="89" fillId="32" borderId="1" xfId="2" applyFont="1" applyFill="1" applyBorder="1" applyAlignment="1">
      <alignment horizontal="right"/>
    </xf>
    <xf numFmtId="166" fontId="89" fillId="0" borderId="1" xfId="2" applyFont="1" applyBorder="1" applyAlignment="1">
      <alignment wrapText="1"/>
    </xf>
    <xf numFmtId="166" fontId="90" fillId="0" borderId="0" xfId="2" applyFont="1"/>
    <xf numFmtId="166" fontId="94" fillId="0" borderId="0" xfId="2" applyFont="1"/>
    <xf numFmtId="166" fontId="91" fillId="32" borderId="1" xfId="2" applyFont="1" applyFill="1" applyBorder="1" applyAlignment="1">
      <alignment vertical="center" wrapText="1"/>
    </xf>
    <xf numFmtId="166" fontId="91" fillId="32" borderId="21" xfId="2" applyFont="1" applyFill="1" applyBorder="1" applyAlignment="1">
      <alignment vertical="center" wrapText="1"/>
    </xf>
    <xf numFmtId="166" fontId="4" fillId="32" borderId="21" xfId="2" applyFont="1" applyFill="1" applyBorder="1" applyAlignment="1">
      <alignment vertical="center" wrapText="1"/>
    </xf>
    <xf numFmtId="166" fontId="4" fillId="32" borderId="1" xfId="2" applyFont="1" applyFill="1" applyBorder="1" applyAlignment="1">
      <alignment vertical="center" wrapText="1"/>
    </xf>
    <xf numFmtId="166" fontId="4" fillId="32" borderId="1" xfId="2" applyFont="1" applyFill="1" applyBorder="1" applyAlignment="1">
      <alignment horizontal="left" vertical="center" wrapText="1"/>
    </xf>
    <xf numFmtId="166" fontId="90" fillId="32" borderId="1" xfId="2" applyFont="1" applyFill="1" applyBorder="1" applyAlignment="1">
      <alignment horizontal="left" vertical="center" wrapText="1"/>
    </xf>
    <xf numFmtId="166" fontId="93" fillId="32" borderId="1" xfId="2" applyFont="1" applyFill="1" applyBorder="1" applyAlignment="1">
      <alignment horizontal="right" vertical="center"/>
    </xf>
    <xf numFmtId="166" fontId="89" fillId="32" borderId="1" xfId="2" applyFont="1" applyFill="1" applyBorder="1"/>
    <xf numFmtId="0" fontId="91" fillId="32" borderId="1" xfId="0" applyFont="1" applyFill="1" applyBorder="1" applyAlignment="1">
      <alignment horizontal="center" vertical="center" wrapText="1"/>
    </xf>
    <xf numFmtId="0" fontId="91" fillId="32" borderId="1" xfId="0" applyFont="1" applyFill="1" applyBorder="1" applyAlignment="1">
      <alignment horizontal="center" vertical="center"/>
    </xf>
    <xf numFmtId="166" fontId="91" fillId="32" borderId="1" xfId="2" applyFont="1" applyFill="1" applyBorder="1" applyAlignment="1">
      <alignment horizontal="center" vertical="center" wrapText="1"/>
    </xf>
    <xf numFmtId="0" fontId="89" fillId="32" borderId="1" xfId="0" applyFont="1" applyFill="1" applyBorder="1" applyAlignment="1">
      <alignment vertical="center" wrapText="1"/>
    </xf>
    <xf numFmtId="0" fontId="91" fillId="32" borderId="1" xfId="0" applyFont="1" applyFill="1" applyBorder="1"/>
    <xf numFmtId="166" fontId="91" fillId="32" borderId="1" xfId="2" applyFont="1" applyFill="1" applyBorder="1"/>
    <xf numFmtId="0" fontId="92" fillId="32" borderId="1" xfId="0" applyFont="1" applyFill="1" applyBorder="1"/>
    <xf numFmtId="0" fontId="92" fillId="32" borderId="1" xfId="0" applyFont="1" applyFill="1" applyBorder="1" applyAlignment="1">
      <alignment horizontal="right"/>
    </xf>
    <xf numFmtId="166" fontId="92" fillId="32" borderId="1" xfId="2" applyFont="1" applyFill="1" applyBorder="1" applyAlignment="1">
      <alignment horizontal="right"/>
    </xf>
    <xf numFmtId="164" fontId="91" fillId="32" borderId="1" xfId="0" applyNumberFormat="1" applyFont="1" applyFill="1" applyBorder="1"/>
    <xf numFmtId="0" fontId="90" fillId="32" borderId="1" xfId="0" applyFont="1" applyFill="1" applyBorder="1"/>
    <xf numFmtId="166" fontId="89" fillId="0" borderId="1" xfId="2" applyFont="1" applyBorder="1" applyAlignment="1">
      <alignment horizontal="center" vertical="center" wrapText="1"/>
    </xf>
    <xf numFmtId="166" fontId="89" fillId="0" borderId="1" xfId="2" applyFont="1" applyBorder="1" applyAlignment="1">
      <alignment horizontal="center" vertical="center"/>
    </xf>
    <xf numFmtId="164" fontId="89" fillId="0" borderId="0" xfId="0" applyNumberFormat="1" applyFont="1" applyAlignment="1">
      <alignment horizontal="center" vertical="center"/>
    </xf>
    <xf numFmtId="0" fontId="98" fillId="0" borderId="0" xfId="0" applyFont="1"/>
    <xf numFmtId="0" fontId="99" fillId="0" borderId="0" xfId="0" applyFont="1"/>
    <xf numFmtId="166" fontId="98" fillId="0" borderId="0" xfId="2" applyFont="1"/>
    <xf numFmtId="166" fontId="99" fillId="0" borderId="0" xfId="2" applyFont="1"/>
    <xf numFmtId="166" fontId="98" fillId="0" borderId="0" xfId="2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166" fontId="99" fillId="0" borderId="0" xfId="2" applyFont="1" applyAlignment="1">
      <alignment vertical="center" wrapText="1"/>
    </xf>
    <xf numFmtId="0" fontId="99" fillId="0" borderId="0" xfId="0" applyFont="1" applyAlignment="1">
      <alignment vertical="center" wrapText="1"/>
    </xf>
    <xf numFmtId="166" fontId="98" fillId="0" borderId="0" xfId="2" applyFont="1" applyAlignment="1">
      <alignment vertical="center"/>
    </xf>
    <xf numFmtId="0" fontId="98" fillId="0" borderId="0" xfId="0" applyFont="1" applyAlignment="1">
      <alignment vertical="center"/>
    </xf>
    <xf numFmtId="166" fontId="99" fillId="0" borderId="0" xfId="2" applyFont="1" applyAlignment="1">
      <alignment horizontal="right" vertical="center"/>
    </xf>
    <xf numFmtId="0" fontId="99" fillId="0" borderId="0" xfId="0" applyFont="1" applyAlignment="1">
      <alignment horizontal="right" vertical="center"/>
    </xf>
    <xf numFmtId="166" fontId="99" fillId="0" borderId="0" xfId="2" applyFont="1" applyBorder="1" applyAlignment="1">
      <alignment vertical="center"/>
    </xf>
    <xf numFmtId="0" fontId="97" fillId="0" borderId="0" xfId="0" applyFont="1" applyAlignment="1">
      <alignment horizontal="left"/>
    </xf>
    <xf numFmtId="166" fontId="98" fillId="33" borderId="21" xfId="2" applyFont="1" applyFill="1" applyBorder="1"/>
    <xf numFmtId="0" fontId="99" fillId="33" borderId="21" xfId="0" applyFont="1" applyFill="1" applyBorder="1" applyAlignment="1">
      <alignment horizontal="center" vertical="center" wrapText="1"/>
    </xf>
    <xf numFmtId="166" fontId="99" fillId="33" borderId="21" xfId="2" applyFont="1" applyFill="1" applyBorder="1" applyAlignment="1">
      <alignment horizontal="center" vertical="center" wrapText="1"/>
    </xf>
    <xf numFmtId="0" fontId="98" fillId="33" borderId="21" xfId="0" applyFont="1" applyFill="1" applyBorder="1" applyAlignment="1">
      <alignment vertical="center" wrapText="1"/>
    </xf>
    <xf numFmtId="0" fontId="98" fillId="33" borderId="21" xfId="0" applyFont="1" applyFill="1" applyBorder="1"/>
    <xf numFmtId="166" fontId="99" fillId="33" borderId="21" xfId="2" applyFont="1" applyFill="1" applyBorder="1"/>
    <xf numFmtId="0" fontId="99" fillId="33" borderId="21" xfId="0" applyFont="1" applyFill="1" applyBorder="1"/>
    <xf numFmtId="166" fontId="97" fillId="33" borderId="21" xfId="2" applyFont="1" applyFill="1" applyBorder="1" applyAlignment="1">
      <alignment horizontal="right" vertical="center"/>
    </xf>
    <xf numFmtId="166" fontId="99" fillId="33" borderId="21" xfId="2" applyFont="1" applyFill="1" applyBorder="1" applyAlignment="1">
      <alignment vertical="center" wrapText="1"/>
    </xf>
    <xf numFmtId="166" fontId="96" fillId="33" borderId="21" xfId="2" applyFont="1" applyFill="1" applyBorder="1" applyAlignment="1">
      <alignment vertical="center" wrapText="1"/>
    </xf>
    <xf numFmtId="166" fontId="98" fillId="33" borderId="21" xfId="2" applyFont="1" applyFill="1" applyBorder="1" applyAlignment="1">
      <alignment vertical="center"/>
    </xf>
    <xf numFmtId="166" fontId="96" fillId="33" borderId="21" xfId="2" applyFont="1" applyFill="1" applyBorder="1" applyAlignment="1">
      <alignment horizontal="left" vertical="center" wrapText="1"/>
    </xf>
    <xf numFmtId="166" fontId="100" fillId="33" borderId="21" xfId="2" applyFont="1" applyFill="1" applyBorder="1" applyAlignment="1">
      <alignment horizontal="left" vertical="center" wrapText="1"/>
    </xf>
    <xf numFmtId="166" fontId="99" fillId="33" borderId="21" xfId="2" applyFont="1" applyFill="1" applyBorder="1" applyAlignment="1">
      <alignment horizontal="center" vertical="center"/>
    </xf>
    <xf numFmtId="166" fontId="98" fillId="33" borderId="21" xfId="2" applyFont="1" applyFill="1" applyBorder="1" applyAlignment="1">
      <alignment horizontal="center" vertical="center"/>
    </xf>
    <xf numFmtId="166" fontId="97" fillId="0" borderId="0" xfId="2" applyFont="1" applyFill="1" applyAlignment="1">
      <alignment horizontal="left"/>
    </xf>
    <xf numFmtId="166" fontId="98" fillId="33" borderId="21" xfId="2" applyFont="1" applyFill="1" applyBorder="1" applyAlignment="1">
      <alignment horizontal="center" vertical="center" wrapText="1"/>
    </xf>
    <xf numFmtId="0" fontId="98" fillId="33" borderId="21" xfId="0" applyFont="1" applyFill="1" applyBorder="1" applyAlignment="1">
      <alignment horizontal="center" vertical="center"/>
    </xf>
    <xf numFmtId="166" fontId="99" fillId="33" borderId="21" xfId="2" applyFont="1" applyFill="1" applyBorder="1" applyAlignment="1">
      <alignment horizontal="center" vertical="center"/>
    </xf>
    <xf numFmtId="0" fontId="98" fillId="33" borderId="21" xfId="0" applyFont="1" applyFill="1" applyBorder="1" applyAlignment="1">
      <alignment horizontal="center" vertical="center"/>
    </xf>
  </cellXfs>
  <cellStyles count="238">
    <cellStyle name="_x000a_bidires=100_x000d_" xfId="5" xr:uid="{00000000-0005-0000-0000-000000000000}"/>
    <cellStyle name="?…?ж?Ш?и [0.00]" xfId="6" xr:uid="{00000000-0005-0000-0000-000001000000}"/>
    <cellStyle name="?W??_‘O’с?р??" xfId="7" xr:uid="{00000000-0005-0000-0000-000002000000}"/>
    <cellStyle name="]_x000d__x000a_Zoomed=1_x000d__x000a_Row=0_x000d__x000a_Column=0_x000d__x000a_Height=0_x000d__x000a_Width=0_x000d__x000a_FontName=FoxFont_x000d__x000a_FontStyle=0_x000d__x000a_FontSize=9_x000d__x000a_PrtFontName=FoxPrin" xfId="8" xr:uid="{00000000-0005-0000-0000-000003000000}"/>
    <cellStyle name="_,м.Расчеты(расшифровки)-КМ" xfId="9" xr:uid="{00000000-0005-0000-0000-000004000000}"/>
    <cellStyle name="_,м.Расчеты(расшифровки)-КМ+наши данные" xfId="10" xr:uid="{00000000-0005-0000-0000-000005000000}"/>
    <cellStyle name="_13.03.08 РЕФРИЖЕРАТОРЫ" xfId="11" xr:uid="{00000000-0005-0000-0000-000006000000}"/>
    <cellStyle name="_16.10.09 ТЭО(п.35.36)(схема1.лизинг18)(ТвЭ)1455КМ" xfId="12" xr:uid="{00000000-0005-0000-0000-000007000000}"/>
    <cellStyle name="_17.06.2009г.Модель_Казахстан=ЭТК.посл." xfId="13" xr:uid="{00000000-0005-0000-0000-000008000000}"/>
    <cellStyle name="_Assumptions" xfId="14" xr:uid="{00000000-0005-0000-0000-000009000000}"/>
    <cellStyle name="_Plan TE 2009" xfId="15" xr:uid="{00000000-0005-0000-0000-00000A000000}"/>
    <cellStyle name="_Plan TE 2009 (version 1)" xfId="16" xr:uid="{00000000-0005-0000-0000-00000B000000}"/>
    <cellStyle name="_Plug" xfId="17" xr:uid="{00000000-0005-0000-0000-00000C000000}"/>
    <cellStyle name="_RP-2000" xfId="18" xr:uid="{00000000-0005-0000-0000-00000D000000}"/>
    <cellStyle name="_Smeta_МП8" xfId="19" xr:uid="{00000000-0005-0000-0000-00000E000000}"/>
    <cellStyle name="_SZNP - Eqiuty Roll" xfId="20" xr:uid="{00000000-0005-0000-0000-00000F000000}"/>
    <cellStyle name="_SZNP - rasshifrovki-002000-333" xfId="21" xr:uid="{00000000-0005-0000-0000-000010000000}"/>
    <cellStyle name="_SZNP - TRS-092000" xfId="22" xr:uid="{00000000-0005-0000-0000-000011000000}"/>
    <cellStyle name="_БДДС,БДР_июнь" xfId="23" xr:uid="{00000000-0005-0000-0000-000012000000}"/>
    <cellStyle name="_БДДС_июнь_2008" xfId="24" xr:uid="{00000000-0005-0000-0000-000013000000}"/>
    <cellStyle name="_Книга1" xfId="25" xr:uid="{00000000-0005-0000-0000-000014000000}"/>
    <cellStyle name="_Операционный цикл план 2005" xfId="26" xr:uid="{00000000-0005-0000-0000-000015000000}"/>
    <cellStyle name="_Прогноз Бюджета 2008г июнь" xfId="27" xr:uid="{00000000-0005-0000-0000-000016000000}"/>
    <cellStyle name="_Прогноз ден потоков 2008_2014_3" xfId="28" xr:uid="{00000000-0005-0000-0000-000017000000}"/>
    <cellStyle name="_Формы бюджета на 2009 год для Тверского экспресса" xfId="29" xr:uid="{00000000-0005-0000-0000-000018000000}"/>
    <cellStyle name="_Формы бюджета на 2009 год для ТГ" xfId="30" xr:uid="{00000000-0005-0000-0000-000019000000}"/>
    <cellStyle name="_Формы МСФО оконч.=КМ" xfId="31" xr:uid="{00000000-0005-0000-0000-00001A000000}"/>
    <cellStyle name="_Формы эффективности Тверского экспресса" xfId="32" xr:uid="{00000000-0005-0000-0000-00001B000000}"/>
    <cellStyle name="_Формы_бюджета_на_2009_год_для_Тверского_экспресса" xfId="33" xr:uid="{00000000-0005-0000-0000-00001C000000}"/>
    <cellStyle name="_Штатное" xfId="34" xr:uid="{00000000-0005-0000-0000-00001D000000}"/>
    <cellStyle name="’К‰Э [0.00]" xfId="35" xr:uid="{00000000-0005-0000-0000-00001E000000}"/>
    <cellStyle name="0,00;0;" xfId="36" xr:uid="{00000000-0005-0000-0000-00001F000000}"/>
    <cellStyle name="20% - Accent1" xfId="37" xr:uid="{00000000-0005-0000-0000-000020000000}"/>
    <cellStyle name="20% - Accent2" xfId="38" xr:uid="{00000000-0005-0000-0000-000021000000}"/>
    <cellStyle name="20% - Accent3" xfId="39" xr:uid="{00000000-0005-0000-0000-000022000000}"/>
    <cellStyle name="20% - Accent4" xfId="40" xr:uid="{00000000-0005-0000-0000-000023000000}"/>
    <cellStyle name="20% - Accent5" xfId="41" xr:uid="{00000000-0005-0000-0000-000024000000}"/>
    <cellStyle name="20% - Accent6" xfId="42" xr:uid="{00000000-0005-0000-0000-000025000000}"/>
    <cellStyle name="20% - Акцент1 2" xfId="43" xr:uid="{00000000-0005-0000-0000-000026000000}"/>
    <cellStyle name="20% - Акцент2 2" xfId="44" xr:uid="{00000000-0005-0000-0000-000027000000}"/>
    <cellStyle name="20% - Акцент3 2" xfId="45" xr:uid="{00000000-0005-0000-0000-000028000000}"/>
    <cellStyle name="20% - Акцент4 2" xfId="46" xr:uid="{00000000-0005-0000-0000-000029000000}"/>
    <cellStyle name="20% - Акцент5 2" xfId="47" xr:uid="{00000000-0005-0000-0000-00002A000000}"/>
    <cellStyle name="20% - Акцент6 2" xfId="48" xr:uid="{00000000-0005-0000-0000-00002B000000}"/>
    <cellStyle name="40% - Accent1" xfId="49" xr:uid="{00000000-0005-0000-0000-00002C000000}"/>
    <cellStyle name="40% - Accent2" xfId="50" xr:uid="{00000000-0005-0000-0000-00002D000000}"/>
    <cellStyle name="40% - Accent3" xfId="51" xr:uid="{00000000-0005-0000-0000-00002E000000}"/>
    <cellStyle name="40% - Accent4" xfId="52" xr:uid="{00000000-0005-0000-0000-00002F000000}"/>
    <cellStyle name="40% - Accent5" xfId="53" xr:uid="{00000000-0005-0000-0000-000030000000}"/>
    <cellStyle name="40% - Accent6" xfId="54" xr:uid="{00000000-0005-0000-0000-000031000000}"/>
    <cellStyle name="40% - Акцент1 2" xfId="55" xr:uid="{00000000-0005-0000-0000-000032000000}"/>
    <cellStyle name="40% - Акцент2 2" xfId="56" xr:uid="{00000000-0005-0000-0000-000033000000}"/>
    <cellStyle name="40% - Акцент3 2" xfId="57" xr:uid="{00000000-0005-0000-0000-000034000000}"/>
    <cellStyle name="40% - Акцент4 2" xfId="58" xr:uid="{00000000-0005-0000-0000-000035000000}"/>
    <cellStyle name="40% - Акцент5 2" xfId="59" xr:uid="{00000000-0005-0000-0000-000036000000}"/>
    <cellStyle name="40% - Акцент6 2" xfId="60" xr:uid="{00000000-0005-0000-0000-000037000000}"/>
    <cellStyle name="60% - Accent1" xfId="61" xr:uid="{00000000-0005-0000-0000-000038000000}"/>
    <cellStyle name="60% - Accent2" xfId="62" xr:uid="{00000000-0005-0000-0000-000039000000}"/>
    <cellStyle name="60% - Accent3" xfId="63" xr:uid="{00000000-0005-0000-0000-00003A000000}"/>
    <cellStyle name="60% - Accent4" xfId="64" xr:uid="{00000000-0005-0000-0000-00003B000000}"/>
    <cellStyle name="60% - Accent5" xfId="65" xr:uid="{00000000-0005-0000-0000-00003C000000}"/>
    <cellStyle name="60% - Accent6" xfId="66" xr:uid="{00000000-0005-0000-0000-00003D000000}"/>
    <cellStyle name="60% - Акцент1 2" xfId="67" xr:uid="{00000000-0005-0000-0000-00003E000000}"/>
    <cellStyle name="60% - Акцент2 2" xfId="68" xr:uid="{00000000-0005-0000-0000-00003F000000}"/>
    <cellStyle name="60% - Акцент3 2" xfId="69" xr:uid="{00000000-0005-0000-0000-000040000000}"/>
    <cellStyle name="60% - Акцент4 2" xfId="70" xr:uid="{00000000-0005-0000-0000-000041000000}"/>
    <cellStyle name="60% - Акцент5 2" xfId="71" xr:uid="{00000000-0005-0000-0000-000042000000}"/>
    <cellStyle name="60% - Акцент6 2" xfId="72" xr:uid="{00000000-0005-0000-0000-000043000000}"/>
    <cellStyle name="6Code" xfId="73" xr:uid="{00000000-0005-0000-0000-000044000000}"/>
    <cellStyle name="8pt" xfId="74" xr:uid="{00000000-0005-0000-0000-000045000000}"/>
    <cellStyle name="Accent1" xfId="75" xr:uid="{00000000-0005-0000-0000-000046000000}"/>
    <cellStyle name="Accent2" xfId="76" xr:uid="{00000000-0005-0000-0000-000047000000}"/>
    <cellStyle name="Accent3" xfId="77" xr:uid="{00000000-0005-0000-0000-000048000000}"/>
    <cellStyle name="Accent4" xfId="78" xr:uid="{00000000-0005-0000-0000-000049000000}"/>
    <cellStyle name="Accent5" xfId="79" xr:uid="{00000000-0005-0000-0000-00004A000000}"/>
    <cellStyle name="Accent6" xfId="80" xr:uid="{00000000-0005-0000-0000-00004B000000}"/>
    <cellStyle name="AFE" xfId="81" xr:uid="{00000000-0005-0000-0000-00004C000000}"/>
    <cellStyle name="Bad" xfId="82" xr:uid="{00000000-0005-0000-0000-00004D000000}"/>
    <cellStyle name="Blue" xfId="83" xr:uid="{00000000-0005-0000-0000-00004E000000}"/>
    <cellStyle name="Calculation" xfId="84" xr:uid="{00000000-0005-0000-0000-00004F000000}"/>
    <cellStyle name="Centered Heading" xfId="85" xr:uid="{00000000-0005-0000-0000-000050000000}"/>
    <cellStyle name="Check Cell" xfId="86" xr:uid="{00000000-0005-0000-0000-000051000000}"/>
    <cellStyle name="Code" xfId="87" xr:uid="{00000000-0005-0000-0000-000052000000}"/>
    <cellStyle name="Comma [0]_Assumptions" xfId="88" xr:uid="{00000000-0005-0000-0000-000053000000}"/>
    <cellStyle name="Comma 0.0" xfId="89" xr:uid="{00000000-0005-0000-0000-000054000000}"/>
    <cellStyle name="Comma 0.00" xfId="90" xr:uid="{00000000-0005-0000-0000-000055000000}"/>
    <cellStyle name="Comma 0.000" xfId="91" xr:uid="{00000000-0005-0000-0000-000056000000}"/>
    <cellStyle name="Comma_Assumptions" xfId="92" xr:uid="{00000000-0005-0000-0000-000057000000}"/>
    <cellStyle name="Company Name" xfId="93" xr:uid="{00000000-0005-0000-0000-000058000000}"/>
    <cellStyle name="Credit" xfId="94" xr:uid="{00000000-0005-0000-0000-000059000000}"/>
    <cellStyle name="Credit subtotal" xfId="95" xr:uid="{00000000-0005-0000-0000-00005A000000}"/>
    <cellStyle name="Credit Total" xfId="96" xr:uid="{00000000-0005-0000-0000-00005B000000}"/>
    <cellStyle name="Currency [0]_Assumptions" xfId="97" xr:uid="{00000000-0005-0000-0000-00005C000000}"/>
    <cellStyle name="Currency 0.0" xfId="98" xr:uid="{00000000-0005-0000-0000-00005D000000}"/>
    <cellStyle name="Currency 0.00" xfId="99" xr:uid="{00000000-0005-0000-0000-00005E000000}"/>
    <cellStyle name="Currency 0.000" xfId="100" xr:uid="{00000000-0005-0000-0000-00005F000000}"/>
    <cellStyle name="Currency EN" xfId="101" xr:uid="{00000000-0005-0000-0000-000060000000}"/>
    <cellStyle name="Currency RU" xfId="102" xr:uid="{00000000-0005-0000-0000-000061000000}"/>
    <cellStyle name="Currency RU calc" xfId="103" xr:uid="{00000000-0005-0000-0000-000062000000}"/>
    <cellStyle name="Currency RU_CP-P (2)" xfId="104" xr:uid="{00000000-0005-0000-0000-000063000000}"/>
    <cellStyle name="Currency_Assumptions" xfId="105" xr:uid="{00000000-0005-0000-0000-000064000000}"/>
    <cellStyle name="Date" xfId="106" xr:uid="{00000000-0005-0000-0000-000065000000}"/>
    <cellStyle name="Date EN" xfId="107" xr:uid="{00000000-0005-0000-0000-000066000000}"/>
    <cellStyle name="Date RU" xfId="108" xr:uid="{00000000-0005-0000-0000-000067000000}"/>
    <cellStyle name="Date_Формы бюджета на 2009 год для Тверского экспресса" xfId="109" xr:uid="{00000000-0005-0000-0000-000068000000}"/>
    <cellStyle name="Debit" xfId="110" xr:uid="{00000000-0005-0000-0000-000069000000}"/>
    <cellStyle name="Debit subtotal" xfId="111" xr:uid="{00000000-0005-0000-0000-00006A000000}"/>
    <cellStyle name="Debit Total" xfId="112" xr:uid="{00000000-0005-0000-0000-00006B000000}"/>
    <cellStyle name="Dezimal [0]_NEGS" xfId="113" xr:uid="{00000000-0005-0000-0000-00006C000000}"/>
    <cellStyle name="Dezimal_NEGS" xfId="114" xr:uid="{00000000-0005-0000-0000-00006D000000}"/>
    <cellStyle name="Euro" xfId="115" xr:uid="{00000000-0005-0000-0000-00006E000000}"/>
    <cellStyle name="Explanatory Text" xfId="116" xr:uid="{00000000-0005-0000-0000-00006F000000}"/>
    <cellStyle name="Followed Hyperlink" xfId="117" xr:uid="{00000000-0005-0000-0000-000070000000}"/>
    <cellStyle name="From" xfId="118" xr:uid="{00000000-0005-0000-0000-000071000000}"/>
    <cellStyle name="Good" xfId="119" xr:uid="{00000000-0005-0000-0000-000072000000}"/>
    <cellStyle name="hard no" xfId="120" xr:uid="{00000000-0005-0000-0000-000073000000}"/>
    <cellStyle name="hardno" xfId="121" xr:uid="{00000000-0005-0000-0000-000074000000}"/>
    <cellStyle name="Heading" xfId="122" xr:uid="{00000000-0005-0000-0000-000075000000}"/>
    <cellStyle name="Heading 1" xfId="123" xr:uid="{00000000-0005-0000-0000-000076000000}"/>
    <cellStyle name="Heading 2" xfId="124" xr:uid="{00000000-0005-0000-0000-000077000000}"/>
    <cellStyle name="Heading 3" xfId="125" xr:uid="{00000000-0005-0000-0000-000078000000}"/>
    <cellStyle name="Heading 4" xfId="126" xr:uid="{00000000-0005-0000-0000-000079000000}"/>
    <cellStyle name="Heading No Underline" xfId="127" xr:uid="{00000000-0005-0000-0000-00007A000000}"/>
    <cellStyle name="Heading With Underline" xfId="128" xr:uid="{00000000-0005-0000-0000-00007B000000}"/>
    <cellStyle name="Hyperlink" xfId="129" xr:uid="{00000000-0005-0000-0000-00007C000000}"/>
    <cellStyle name="Info" xfId="130" xr:uid="{00000000-0005-0000-0000-00007D000000}"/>
    <cellStyle name="Input" xfId="131" xr:uid="{00000000-0005-0000-0000-00007E000000}"/>
    <cellStyle name="Linked Cell" xfId="132" xr:uid="{00000000-0005-0000-0000-00007F000000}"/>
    <cellStyle name="Millares [0]_RESULTS" xfId="133" xr:uid="{00000000-0005-0000-0000-000080000000}"/>
    <cellStyle name="Millares_RESULTS" xfId="134" xr:uid="{00000000-0005-0000-0000-000081000000}"/>
    <cellStyle name="Milliers [0]_RESULTS" xfId="135" xr:uid="{00000000-0005-0000-0000-000082000000}"/>
    <cellStyle name="Milliers_RESULTS" xfId="136" xr:uid="{00000000-0005-0000-0000-000083000000}"/>
    <cellStyle name="Moneda [0]_RESULTS" xfId="137" xr:uid="{00000000-0005-0000-0000-000084000000}"/>
    <cellStyle name="Moneda_RESULTS" xfId="138" xr:uid="{00000000-0005-0000-0000-000085000000}"/>
    <cellStyle name="Monétaire [0]_RESULTS" xfId="139" xr:uid="{00000000-0005-0000-0000-000086000000}"/>
    <cellStyle name="Monétaire_RESULTS" xfId="140" xr:uid="{00000000-0005-0000-0000-000087000000}"/>
    <cellStyle name="Name3" xfId="3" xr:uid="{00000000-0005-0000-0000-000088000000}"/>
    <cellStyle name="Name4" xfId="4" xr:uid="{00000000-0005-0000-0000-000089000000}"/>
    <cellStyle name="Neutral" xfId="141" xr:uid="{00000000-0005-0000-0000-00008A000000}"/>
    <cellStyle name="Normal - Style1" xfId="142" xr:uid="{00000000-0005-0000-0000-00008B000000}"/>
    <cellStyle name="Normal_~7592094" xfId="143" xr:uid="{00000000-0005-0000-0000-00008C000000}"/>
    <cellStyle name="normбlnм_laroux" xfId="144" xr:uid="{00000000-0005-0000-0000-00008D000000}"/>
    <cellStyle name="Note" xfId="145" xr:uid="{00000000-0005-0000-0000-00008E000000}"/>
    <cellStyle name="Option" xfId="146" xr:uid="{00000000-0005-0000-0000-00008F000000}"/>
    <cellStyle name="Output" xfId="147" xr:uid="{00000000-0005-0000-0000-000090000000}"/>
    <cellStyle name="pb_page_heading_LS" xfId="148" xr:uid="{00000000-0005-0000-0000-000091000000}"/>
    <cellStyle name="Percent %" xfId="149" xr:uid="{00000000-0005-0000-0000-000092000000}"/>
    <cellStyle name="Percent % Long Underline" xfId="150" xr:uid="{00000000-0005-0000-0000-000093000000}"/>
    <cellStyle name="Percent (0)" xfId="151" xr:uid="{00000000-0005-0000-0000-000094000000}"/>
    <cellStyle name="Percent 0.0%" xfId="152" xr:uid="{00000000-0005-0000-0000-000095000000}"/>
    <cellStyle name="Percent 0.0% Long Underline" xfId="153" xr:uid="{00000000-0005-0000-0000-000096000000}"/>
    <cellStyle name="Percent 0.00%" xfId="154" xr:uid="{00000000-0005-0000-0000-000097000000}"/>
    <cellStyle name="Percent 0.00% Long Underline" xfId="155" xr:uid="{00000000-0005-0000-0000-000098000000}"/>
    <cellStyle name="Percent 0.000%" xfId="156" xr:uid="{00000000-0005-0000-0000-000099000000}"/>
    <cellStyle name="Percent 0.000% Long Underline" xfId="157" xr:uid="{00000000-0005-0000-0000-00009A000000}"/>
    <cellStyle name="Piug" xfId="158" xr:uid="{00000000-0005-0000-0000-00009B000000}"/>
    <cellStyle name="Plug" xfId="159" xr:uid="{00000000-0005-0000-0000-00009C000000}"/>
    <cellStyle name="small" xfId="160" xr:uid="{00000000-0005-0000-0000-00009D000000}"/>
    <cellStyle name="Standard_NEGS" xfId="161" xr:uid="{00000000-0005-0000-0000-00009E000000}"/>
    <cellStyle name="Tickmark" xfId="162" xr:uid="{00000000-0005-0000-0000-00009F000000}"/>
    <cellStyle name="Title" xfId="163" xr:uid="{00000000-0005-0000-0000-0000A0000000}"/>
    <cellStyle name="Total" xfId="164" xr:uid="{00000000-0005-0000-0000-0000A1000000}"/>
    <cellStyle name="Unit" xfId="165" xr:uid="{00000000-0005-0000-0000-0000A2000000}"/>
    <cellStyle name="Warning Text" xfId="166" xr:uid="{00000000-0005-0000-0000-0000A3000000}"/>
    <cellStyle name="WK? Settings" xfId="167" xr:uid="{00000000-0005-0000-0000-0000A4000000}"/>
    <cellStyle name="XComma" xfId="168" xr:uid="{00000000-0005-0000-0000-0000A5000000}"/>
    <cellStyle name="XComma 0.0" xfId="169" xr:uid="{00000000-0005-0000-0000-0000A6000000}"/>
    <cellStyle name="XComma 0.00" xfId="170" xr:uid="{00000000-0005-0000-0000-0000A7000000}"/>
    <cellStyle name="XComma 0.000" xfId="171" xr:uid="{00000000-0005-0000-0000-0000A8000000}"/>
    <cellStyle name="XCurrency" xfId="172" xr:uid="{00000000-0005-0000-0000-0000A9000000}"/>
    <cellStyle name="XCurrency 0.0" xfId="173" xr:uid="{00000000-0005-0000-0000-0000AA000000}"/>
    <cellStyle name="XCurrency 0.00" xfId="174" xr:uid="{00000000-0005-0000-0000-0000AB000000}"/>
    <cellStyle name="XCurrency 0.000" xfId="175" xr:uid="{00000000-0005-0000-0000-0000AC000000}"/>
    <cellStyle name="Year EN" xfId="176" xr:uid="{00000000-0005-0000-0000-0000AD000000}"/>
    <cellStyle name="Year RU" xfId="177" xr:uid="{00000000-0005-0000-0000-0000AE000000}"/>
    <cellStyle name="Акцент1 2" xfId="178" xr:uid="{00000000-0005-0000-0000-0000AF000000}"/>
    <cellStyle name="Акцент2 2" xfId="179" xr:uid="{00000000-0005-0000-0000-0000B0000000}"/>
    <cellStyle name="Акцент3 2" xfId="180" xr:uid="{00000000-0005-0000-0000-0000B1000000}"/>
    <cellStyle name="Акцент4 2" xfId="181" xr:uid="{00000000-0005-0000-0000-0000B2000000}"/>
    <cellStyle name="Акцент5 2" xfId="182" xr:uid="{00000000-0005-0000-0000-0000B3000000}"/>
    <cellStyle name="Акцент6 2" xfId="183" xr:uid="{00000000-0005-0000-0000-0000B4000000}"/>
    <cellStyle name="Ввод  2" xfId="184" xr:uid="{00000000-0005-0000-0000-0000B5000000}"/>
    <cellStyle name="Верт. заголовок" xfId="185" xr:uid="{00000000-0005-0000-0000-0000B6000000}"/>
    <cellStyle name="Вес_продукта" xfId="186" xr:uid="{00000000-0005-0000-0000-0000B7000000}"/>
    <cellStyle name="Вывод 2" xfId="187" xr:uid="{00000000-0005-0000-0000-0000B8000000}"/>
    <cellStyle name="Вычисление 2" xfId="188" xr:uid="{00000000-0005-0000-0000-0000B9000000}"/>
    <cellStyle name="Гиперссылка_Смета запчасти 2012" xfId="237" xr:uid="{00000000-0005-0000-0000-0000BA000000}"/>
    <cellStyle name="Группа" xfId="189" xr:uid="{00000000-0005-0000-0000-0000BB000000}"/>
    <cellStyle name="Группа 0" xfId="190" xr:uid="{00000000-0005-0000-0000-0000BC000000}"/>
    <cellStyle name="Группа 1" xfId="191" xr:uid="{00000000-0005-0000-0000-0000BD000000}"/>
    <cellStyle name="Группа 2" xfId="192" xr:uid="{00000000-0005-0000-0000-0000BE000000}"/>
    <cellStyle name="Группа 3" xfId="193" xr:uid="{00000000-0005-0000-0000-0000BF000000}"/>
    <cellStyle name="Группа 4" xfId="194" xr:uid="{00000000-0005-0000-0000-0000C0000000}"/>
    <cellStyle name="Группа 5" xfId="195" xr:uid="{00000000-0005-0000-0000-0000C1000000}"/>
    <cellStyle name="Группа 6" xfId="196" xr:uid="{00000000-0005-0000-0000-0000C2000000}"/>
    <cellStyle name="Группа 7" xfId="197" xr:uid="{00000000-0005-0000-0000-0000C3000000}"/>
    <cellStyle name="Группа 8" xfId="198" xr:uid="{00000000-0005-0000-0000-0000C4000000}"/>
    <cellStyle name="Группа_Budgeted highlights - 2003_0312" xfId="199" xr:uid="{00000000-0005-0000-0000-0000C5000000}"/>
    <cellStyle name="Дата" xfId="200" xr:uid="{00000000-0005-0000-0000-0000C6000000}"/>
    <cellStyle name="Денежпый_Доход1" xfId="201" xr:uid="{00000000-0005-0000-0000-0000C7000000}"/>
    <cellStyle name="Заголовок" xfId="202" xr:uid="{00000000-0005-0000-0000-0000C8000000}"/>
    <cellStyle name="Заголовок 1 2" xfId="203" xr:uid="{00000000-0005-0000-0000-0000C9000000}"/>
    <cellStyle name="Заголовок 2 2" xfId="204" xr:uid="{00000000-0005-0000-0000-0000CA000000}"/>
    <cellStyle name="Заголовок 3 2" xfId="205" xr:uid="{00000000-0005-0000-0000-0000CB000000}"/>
    <cellStyle name="Заголовок 4 2" xfId="206" xr:uid="{00000000-0005-0000-0000-0000CC000000}"/>
    <cellStyle name="Итог 2" xfId="207" xr:uid="{00000000-0005-0000-0000-0000CD000000}"/>
    <cellStyle name="Итого" xfId="208" xr:uid="{00000000-0005-0000-0000-0000CE000000}"/>
    <cellStyle name="Контрольная ячейка 2" xfId="209" xr:uid="{00000000-0005-0000-0000-0000CF000000}"/>
    <cellStyle name="Название 2" xfId="210" xr:uid="{00000000-0005-0000-0000-0000D0000000}"/>
    <cellStyle name="Невидимый" xfId="211" xr:uid="{00000000-0005-0000-0000-0000D1000000}"/>
    <cellStyle name="Нейтральный 2" xfId="212" xr:uid="{00000000-0005-0000-0000-0000D2000000}"/>
    <cellStyle name="Низ1" xfId="213" xr:uid="{00000000-0005-0000-0000-0000D3000000}"/>
    <cellStyle name="Низ2" xfId="214" xr:uid="{00000000-0005-0000-0000-0000D4000000}"/>
    <cellStyle name="Обычный" xfId="0" builtinId="0"/>
    <cellStyle name="Обычный 2" xfId="1" xr:uid="{00000000-0005-0000-0000-0000D6000000}"/>
    <cellStyle name="Параметры автоформата" xfId="215" xr:uid="{00000000-0005-0000-0000-0000D7000000}"/>
    <cellStyle name="Плохой 2" xfId="216" xr:uid="{00000000-0005-0000-0000-0000D8000000}"/>
    <cellStyle name="Подгруппа" xfId="217" xr:uid="{00000000-0005-0000-0000-0000D9000000}"/>
    <cellStyle name="Пояснение 2" xfId="218" xr:uid="{00000000-0005-0000-0000-0000DA000000}"/>
    <cellStyle name="Примечание 2" xfId="219" xr:uid="{00000000-0005-0000-0000-0000DB000000}"/>
    <cellStyle name="Продукт" xfId="220" xr:uid="{00000000-0005-0000-0000-0000DC000000}"/>
    <cellStyle name="Разница" xfId="221" xr:uid="{00000000-0005-0000-0000-0000DD000000}"/>
    <cellStyle name="Сводная таблица" xfId="222" xr:uid="{00000000-0005-0000-0000-0000DE000000}"/>
    <cellStyle name="Связанная ячейка 2" xfId="223" xr:uid="{00000000-0005-0000-0000-0000DF000000}"/>
    <cellStyle name="Стиль 1" xfId="224" xr:uid="{00000000-0005-0000-0000-0000E0000000}"/>
    <cellStyle name="Субсчет" xfId="225" xr:uid="{00000000-0005-0000-0000-0000E1000000}"/>
    <cellStyle name="Счет" xfId="226" xr:uid="{00000000-0005-0000-0000-0000E2000000}"/>
    <cellStyle name="Текст предупреждения 2" xfId="227" xr:uid="{00000000-0005-0000-0000-0000E3000000}"/>
    <cellStyle name="Тысячи [0]" xfId="228" xr:uid="{00000000-0005-0000-0000-0000E4000000}"/>
    <cellStyle name="Тысячи_21.10" xfId="229" xr:uid="{00000000-0005-0000-0000-0000E5000000}"/>
    <cellStyle name="Финансовый" xfId="2" builtinId="3"/>
    <cellStyle name="Финансовый0[0]_FU_bal" xfId="230" xr:uid="{00000000-0005-0000-0000-0000E7000000}"/>
    <cellStyle name="Хороший 2" xfId="231" xr:uid="{00000000-0005-0000-0000-0000E8000000}"/>
    <cellStyle name="Цена_продукта" xfId="232" xr:uid="{00000000-0005-0000-0000-0000E9000000}"/>
    <cellStyle name="Шапка" xfId="233" xr:uid="{00000000-0005-0000-0000-0000EA000000}"/>
    <cellStyle name="ШАУ" xfId="234" xr:uid="{00000000-0005-0000-0000-0000EB000000}"/>
    <cellStyle name="標準_PL-CF sheet" xfId="235" xr:uid="{00000000-0005-0000-0000-0000EC000000}"/>
    <cellStyle name="䁺_x0001_" xfId="236" xr:uid="{00000000-0005-0000-0000-0000ED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zoomScaleNormal="100" workbookViewId="0">
      <selection activeCell="D5" sqref="D5"/>
    </sheetView>
  </sheetViews>
  <sheetFormatPr defaultRowHeight="11.25"/>
  <cols>
    <col min="1" max="1" width="25" style="1" customWidth="1"/>
    <col min="2" max="2" width="18.42578125" style="1" customWidth="1"/>
    <col min="3" max="3" width="15.42578125" style="2" customWidth="1"/>
    <col min="4" max="4" width="15" style="2" customWidth="1"/>
    <col min="5" max="5" width="15.7109375" style="1" customWidth="1"/>
    <col min="6" max="6" width="16" style="1" customWidth="1"/>
    <col min="7" max="7" width="16.7109375" style="1" customWidth="1"/>
    <col min="8" max="8" width="17.42578125" style="2" customWidth="1"/>
    <col min="9" max="9" width="16.42578125" style="2" customWidth="1"/>
    <col min="10" max="10" width="14.28515625" style="1" customWidth="1"/>
    <col min="11" max="11" width="11.140625" style="1" bestFit="1" customWidth="1"/>
    <col min="12" max="16384" width="9.140625" style="1"/>
  </cols>
  <sheetData>
    <row r="1" spans="1:11">
      <c r="A1" s="4" t="s">
        <v>17</v>
      </c>
      <c r="B1" s="4"/>
    </row>
    <row r="2" spans="1:11">
      <c r="A2" s="4" t="s">
        <v>26</v>
      </c>
    </row>
    <row r="3" spans="1:11">
      <c r="A3" s="4" t="s">
        <v>14</v>
      </c>
    </row>
    <row r="4" spans="1:11">
      <c r="A4" s="3" t="s">
        <v>27</v>
      </c>
      <c r="B4" s="21"/>
      <c r="C4" s="22"/>
    </row>
    <row r="5" spans="1:11">
      <c r="A5" s="4"/>
      <c r="B5" s="5"/>
      <c r="D5" s="21"/>
    </row>
    <row r="6" spans="1:11" ht="33.75">
      <c r="A6" s="31" t="s">
        <v>18</v>
      </c>
      <c r="B6" s="32" t="s">
        <v>42</v>
      </c>
      <c r="C6" s="33" t="s">
        <v>39</v>
      </c>
      <c r="D6" s="42" t="s">
        <v>56</v>
      </c>
      <c r="F6" s="23" t="s">
        <v>29</v>
      </c>
      <c r="G6" s="24" t="s">
        <v>28</v>
      </c>
      <c r="H6" s="7" t="s">
        <v>60</v>
      </c>
      <c r="I6" s="20" t="s">
        <v>57</v>
      </c>
      <c r="J6" s="20" t="s">
        <v>58</v>
      </c>
    </row>
    <row r="7" spans="1:11" s="9" customFormat="1" ht="17.25" customHeight="1">
      <c r="A7" s="34" t="s">
        <v>52</v>
      </c>
      <c r="B7" s="32"/>
      <c r="C7" s="33"/>
      <c r="D7" s="7"/>
      <c r="E7" s="44"/>
      <c r="F7" s="25" t="s">
        <v>23</v>
      </c>
      <c r="G7" s="25" t="e">
        <f>#REF!</f>
        <v>#REF!</v>
      </c>
      <c r="H7" s="14"/>
      <c r="I7" s="43"/>
      <c r="J7" s="43"/>
      <c r="K7" s="8"/>
    </row>
    <row r="8" spans="1:11" s="9" customFormat="1" ht="17.25" customHeight="1">
      <c r="A8" s="34" t="s">
        <v>53</v>
      </c>
      <c r="B8" s="32"/>
      <c r="C8" s="33"/>
      <c r="D8" s="7"/>
      <c r="F8" s="26" t="s">
        <v>22</v>
      </c>
      <c r="G8" s="25" t="e">
        <f>#REF!</f>
        <v>#REF!</v>
      </c>
      <c r="H8" s="14"/>
      <c r="I8" s="43"/>
      <c r="J8" s="43"/>
      <c r="K8" s="8"/>
    </row>
    <row r="9" spans="1:11" s="9" customFormat="1" ht="17.25" customHeight="1">
      <c r="A9" s="34" t="s">
        <v>49</v>
      </c>
      <c r="B9" s="32"/>
      <c r="C9" s="33"/>
      <c r="D9" s="7"/>
      <c r="F9" s="26" t="s">
        <v>41</v>
      </c>
      <c r="G9" s="25" t="e">
        <f>#REF!</f>
        <v>#REF!</v>
      </c>
      <c r="H9" s="14"/>
      <c r="I9" s="43"/>
      <c r="J9" s="43"/>
      <c r="K9" s="8"/>
    </row>
    <row r="10" spans="1:11" s="9" customFormat="1" ht="17.25" customHeight="1">
      <c r="A10" s="34" t="s">
        <v>47</v>
      </c>
      <c r="B10" s="32"/>
      <c r="C10" s="33"/>
      <c r="D10" s="7"/>
      <c r="F10" s="26" t="s">
        <v>3</v>
      </c>
      <c r="G10" s="25" t="e">
        <f>#REF!</f>
        <v>#REF!</v>
      </c>
      <c r="H10" s="14"/>
      <c r="I10" s="43"/>
      <c r="J10" s="43"/>
      <c r="K10" s="8"/>
    </row>
    <row r="11" spans="1:11" s="9" customFormat="1" ht="17.25" customHeight="1">
      <c r="A11" s="34" t="s">
        <v>51</v>
      </c>
      <c r="B11" s="32"/>
      <c r="C11" s="33"/>
      <c r="D11" s="7"/>
      <c r="F11" s="27" t="s">
        <v>4</v>
      </c>
      <c r="G11" s="25" t="e">
        <f>#REF!</f>
        <v>#REF!</v>
      </c>
      <c r="H11" s="14"/>
      <c r="I11" s="43"/>
      <c r="J11" s="43"/>
      <c r="K11" s="8"/>
    </row>
    <row r="12" spans="1:11" ht="24.75" customHeight="1">
      <c r="A12" s="35" t="s">
        <v>46</v>
      </c>
      <c r="B12" s="36"/>
      <c r="C12" s="36"/>
      <c r="D12" s="10" t="e">
        <f>'Свод 1 '!#REF!</f>
        <v>#REF!</v>
      </c>
      <c r="F12" s="27" t="s">
        <v>38</v>
      </c>
      <c r="G12" s="25" t="e">
        <f>#REF!</f>
        <v>#REF!</v>
      </c>
      <c r="H12" s="14"/>
      <c r="I12" s="6"/>
      <c r="J12" s="6"/>
      <c r="K12" s="2"/>
    </row>
    <row r="13" spans="1:11" ht="15.75" customHeight="1">
      <c r="A13" s="37" t="s">
        <v>30</v>
      </c>
      <c r="B13" s="19"/>
      <c r="C13" s="30"/>
      <c r="D13" s="6"/>
      <c r="F13" s="27" t="s">
        <v>15</v>
      </c>
      <c r="G13" s="25" t="e">
        <f>#REF!</f>
        <v>#REF!</v>
      </c>
      <c r="H13" s="14"/>
      <c r="I13" s="6"/>
      <c r="J13" s="6"/>
      <c r="K13" s="2"/>
    </row>
    <row r="14" spans="1:11" ht="15.75" customHeight="1">
      <c r="A14" s="38" t="s">
        <v>31</v>
      </c>
      <c r="B14" s="39"/>
      <c r="C14" s="30"/>
      <c r="D14" s="6"/>
      <c r="F14" s="27" t="s">
        <v>5</v>
      </c>
      <c r="G14" s="25" t="e">
        <f>#REF!</f>
        <v>#REF!</v>
      </c>
      <c r="H14" s="14"/>
      <c r="I14" s="6"/>
      <c r="J14" s="6"/>
      <c r="K14" s="2"/>
    </row>
    <row r="15" spans="1:11" ht="15.75" customHeight="1">
      <c r="A15" s="38" t="s">
        <v>35</v>
      </c>
      <c r="B15" s="39"/>
      <c r="C15" s="30"/>
      <c r="D15" s="6"/>
      <c r="F15" s="27" t="s">
        <v>20</v>
      </c>
      <c r="G15" s="25" t="e">
        <f>#REF!</f>
        <v>#REF!</v>
      </c>
      <c r="H15" s="14"/>
      <c r="I15" s="6"/>
      <c r="J15" s="6"/>
      <c r="K15" s="2"/>
    </row>
    <row r="16" spans="1:11" ht="15.75" customHeight="1">
      <c r="A16" s="38" t="s">
        <v>1</v>
      </c>
      <c r="B16" s="39"/>
      <c r="C16" s="30"/>
      <c r="D16" s="6"/>
      <c r="F16" s="27" t="s">
        <v>54</v>
      </c>
      <c r="G16" s="26"/>
      <c r="H16" s="14"/>
      <c r="I16" s="6"/>
      <c r="J16" s="6"/>
      <c r="K16" s="2"/>
    </row>
    <row r="17" spans="1:11" ht="15.75" customHeight="1">
      <c r="A17" s="38" t="s">
        <v>32</v>
      </c>
      <c r="B17" s="39"/>
      <c r="C17" s="30"/>
      <c r="D17" s="6"/>
      <c r="F17" s="27" t="s">
        <v>55</v>
      </c>
      <c r="G17" s="26"/>
      <c r="H17" s="14"/>
      <c r="I17" s="6"/>
      <c r="J17" s="6"/>
      <c r="K17" s="2"/>
    </row>
    <row r="18" spans="1:11" ht="15.75" customHeight="1">
      <c r="A18" s="38"/>
      <c r="B18" s="39"/>
      <c r="C18" s="30"/>
      <c r="D18" s="6"/>
      <c r="F18" s="27" t="s">
        <v>21</v>
      </c>
      <c r="G18" s="25"/>
      <c r="H18" s="14"/>
      <c r="I18" s="6"/>
      <c r="J18" s="6"/>
      <c r="K18" s="2"/>
    </row>
    <row r="19" spans="1:11" ht="24.75" customHeight="1">
      <c r="A19" s="35" t="s">
        <v>45</v>
      </c>
      <c r="B19" s="36"/>
      <c r="C19" s="36"/>
      <c r="D19" s="10" t="e">
        <f>'Свод 1 '!#REF!</f>
        <v>#REF!</v>
      </c>
      <c r="F19" s="27" t="s">
        <v>6</v>
      </c>
      <c r="G19" s="25"/>
      <c r="H19" s="14"/>
      <c r="I19" s="6"/>
      <c r="J19" s="6"/>
      <c r="K19" s="2"/>
    </row>
    <row r="20" spans="1:11" s="13" customFormat="1" ht="14.25" customHeight="1">
      <c r="A20" s="38" t="s">
        <v>30</v>
      </c>
      <c r="B20" s="39"/>
      <c r="C20" s="19"/>
      <c r="D20" s="11"/>
      <c r="F20" s="27" t="s">
        <v>7</v>
      </c>
      <c r="G20" s="25"/>
      <c r="H20" s="14"/>
      <c r="I20" s="11"/>
      <c r="J20" s="11"/>
      <c r="K20" s="12"/>
    </row>
    <row r="21" spans="1:11" s="13" customFormat="1" ht="14.25" customHeight="1">
      <c r="A21" s="38" t="s">
        <v>35</v>
      </c>
      <c r="B21" s="39"/>
      <c r="C21" s="19"/>
      <c r="D21" s="11"/>
      <c r="F21" s="27" t="s">
        <v>8</v>
      </c>
      <c r="G21" s="25"/>
      <c r="H21" s="14"/>
      <c r="I21" s="11"/>
      <c r="J21" s="11"/>
      <c r="K21" s="12"/>
    </row>
    <row r="22" spans="1:11" s="13" customFormat="1" ht="14.25" customHeight="1">
      <c r="A22" s="38" t="s">
        <v>33</v>
      </c>
      <c r="B22" s="39"/>
      <c r="C22" s="19"/>
      <c r="D22" s="11"/>
      <c r="F22" s="27" t="s">
        <v>9</v>
      </c>
      <c r="G22" s="25"/>
      <c r="H22" s="14"/>
      <c r="I22" s="11"/>
      <c r="J22" s="11"/>
      <c r="K22" s="12"/>
    </row>
    <row r="23" spans="1:11" s="13" customFormat="1" ht="14.25" customHeight="1">
      <c r="A23" s="38" t="s">
        <v>34</v>
      </c>
      <c r="B23" s="39"/>
      <c r="C23" s="19"/>
      <c r="D23" s="11"/>
      <c r="F23" s="27" t="s">
        <v>10</v>
      </c>
      <c r="G23" s="25"/>
      <c r="H23" s="14"/>
      <c r="I23" s="11"/>
      <c r="J23" s="11"/>
      <c r="K23" s="12"/>
    </row>
    <row r="24" spans="1:11" s="13" customFormat="1" ht="14.25" customHeight="1">
      <c r="A24" s="38" t="s">
        <v>40</v>
      </c>
      <c r="B24" s="39"/>
      <c r="C24" s="19"/>
      <c r="D24" s="11"/>
      <c r="F24" s="27" t="s">
        <v>36</v>
      </c>
      <c r="G24" s="26" t="e">
        <f>#REF!</f>
        <v>#REF!</v>
      </c>
      <c r="H24" s="14"/>
      <c r="I24" s="11"/>
      <c r="J24" s="11"/>
      <c r="K24" s="12"/>
    </row>
    <row r="25" spans="1:11" ht="24.75" customHeight="1">
      <c r="A25" s="35" t="s">
        <v>44</v>
      </c>
      <c r="B25" s="36"/>
      <c r="C25" s="36"/>
      <c r="D25" s="10" t="e">
        <f>'Свод 1 '!#REF!</f>
        <v>#REF!</v>
      </c>
      <c r="F25" s="27" t="s">
        <v>37</v>
      </c>
      <c r="G25" s="26" t="e">
        <f>#REF!</f>
        <v>#REF!</v>
      </c>
      <c r="H25" s="14"/>
      <c r="I25" s="6"/>
      <c r="J25" s="6"/>
      <c r="K25" s="2"/>
    </row>
    <row r="26" spans="1:11" ht="24.75" customHeight="1">
      <c r="A26" s="35" t="s">
        <v>43</v>
      </c>
      <c r="B26" s="36"/>
      <c r="C26" s="36"/>
      <c r="D26" s="10" t="e">
        <f>'Свод 1 '!#REF!</f>
        <v>#REF!</v>
      </c>
      <c r="F26" s="27" t="s">
        <v>11</v>
      </c>
      <c r="G26" s="25" t="e">
        <f>#REF!</f>
        <v>#REF!</v>
      </c>
      <c r="H26" s="14"/>
      <c r="I26" s="6"/>
      <c r="J26" s="6"/>
      <c r="K26" s="2"/>
    </row>
    <row r="27" spans="1:11" ht="24.75" customHeight="1">
      <c r="A27" s="35" t="s">
        <v>16</v>
      </c>
      <c r="B27" s="36"/>
      <c r="C27" s="36"/>
      <c r="D27" s="6" t="e">
        <f>'Свод 1 '!#REF!</f>
        <v>#REF!</v>
      </c>
      <c r="F27" s="27" t="s">
        <v>12</v>
      </c>
      <c r="G27" s="25" t="e">
        <f>#REF!</f>
        <v>#REF!</v>
      </c>
      <c r="H27" s="14"/>
      <c r="I27" s="6"/>
      <c r="J27" s="6"/>
      <c r="K27" s="2"/>
    </row>
    <row r="28" spans="1:11" ht="24.75" customHeight="1">
      <c r="A28" s="35" t="s">
        <v>19</v>
      </c>
      <c r="B28" s="36"/>
      <c r="C28" s="30"/>
      <c r="D28" s="6"/>
      <c r="F28" s="29" t="s">
        <v>13</v>
      </c>
      <c r="G28" s="29" t="e">
        <f>SUM(G7:G27)</f>
        <v>#REF!</v>
      </c>
      <c r="H28" s="14">
        <f>SUM(H7:H27)</f>
        <v>0</v>
      </c>
      <c r="I28" s="14">
        <f>SUM(I7:I27)</f>
        <v>0</v>
      </c>
      <c r="J28" s="14">
        <f>SUM(J7:J27)</f>
        <v>0</v>
      </c>
      <c r="K28" s="2"/>
    </row>
    <row r="29" spans="1:11" ht="24.75" customHeight="1">
      <c r="A29" s="35" t="s">
        <v>59</v>
      </c>
      <c r="B29" s="30"/>
      <c r="C29" s="36"/>
      <c r="D29" s="6" t="e">
        <f>'Свод 1 '!#REF!</f>
        <v>#REF!</v>
      </c>
      <c r="F29" s="28"/>
      <c r="G29" s="26"/>
      <c r="H29" s="14"/>
      <c r="I29" s="6"/>
      <c r="J29" s="6"/>
    </row>
    <row r="30" spans="1:11" s="4" customFormat="1" ht="24.75" customHeight="1">
      <c r="A30" s="35" t="s">
        <v>0</v>
      </c>
      <c r="B30" s="40"/>
      <c r="C30" s="36"/>
      <c r="D30" s="10" t="e">
        <f>SUM(D7:D29)</f>
        <v>#REF!</v>
      </c>
      <c r="F30" s="18"/>
      <c r="G30" s="26"/>
      <c r="H30" s="14"/>
      <c r="I30" s="10"/>
      <c r="J30" s="10"/>
    </row>
    <row r="31" spans="1:11" s="4" customFormat="1" ht="18.75" customHeight="1">
      <c r="A31" s="41"/>
      <c r="B31" s="40"/>
      <c r="C31" s="36"/>
      <c r="D31" s="6"/>
      <c r="F31" s="27"/>
      <c r="G31" s="26"/>
      <c r="H31" s="14"/>
      <c r="I31" s="10"/>
      <c r="J31" s="10"/>
    </row>
    <row r="32" spans="1:11" s="4" customFormat="1" ht="18.75" customHeight="1">
      <c r="A32" s="18"/>
      <c r="B32" s="40"/>
      <c r="C32" s="36"/>
      <c r="D32" s="6"/>
      <c r="F32" s="27"/>
      <c r="G32" s="26"/>
      <c r="H32" s="14"/>
      <c r="I32" s="10"/>
      <c r="J32" s="10"/>
    </row>
    <row r="33" spans="1:10" s="4" customFormat="1" ht="18.75" customHeight="1">
      <c r="A33" s="35" t="s">
        <v>24</v>
      </c>
      <c r="B33" s="40"/>
      <c r="C33" s="36"/>
      <c r="D33" s="10"/>
      <c r="F33" s="27"/>
      <c r="G33" s="26"/>
      <c r="H33" s="14"/>
      <c r="I33" s="10"/>
      <c r="J33" s="10"/>
    </row>
    <row r="34" spans="1:10" s="4" customFormat="1" ht="18.75" customHeight="1">
      <c r="A34" s="35"/>
      <c r="B34" s="40"/>
      <c r="C34" s="36"/>
      <c r="D34" s="10"/>
      <c r="F34" s="27"/>
      <c r="G34" s="26"/>
      <c r="H34" s="14"/>
      <c r="I34" s="10"/>
      <c r="J34" s="10"/>
    </row>
    <row r="35" spans="1:10" s="16" customFormat="1" ht="17.25" customHeight="1">
      <c r="H35" s="15"/>
      <c r="I35" s="15"/>
    </row>
    <row r="36" spans="1:10">
      <c r="A36" s="17" t="s">
        <v>25</v>
      </c>
      <c r="B36" s="17" t="s">
        <v>2</v>
      </c>
    </row>
    <row r="37" spans="1:10">
      <c r="A37" s="5"/>
      <c r="B37" s="5"/>
    </row>
    <row r="38" spans="1:10">
      <c r="A38" s="4"/>
      <c r="B38" s="4"/>
    </row>
    <row r="39" spans="1:10">
      <c r="A39" s="4"/>
      <c r="B39" s="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zoomScaleNormal="100" workbookViewId="0">
      <selection activeCell="E18" sqref="E18"/>
    </sheetView>
  </sheetViews>
  <sheetFormatPr defaultRowHeight="15.75"/>
  <cols>
    <col min="1" max="1" width="28.42578125" style="45" customWidth="1"/>
    <col min="2" max="2" width="20.85546875" style="47" customWidth="1"/>
    <col min="3" max="3" width="19.140625" style="47" customWidth="1"/>
    <col min="4" max="4" width="11.28515625" style="47" customWidth="1"/>
    <col min="5" max="16384" width="9.140625" style="45"/>
  </cols>
  <sheetData>
    <row r="1" spans="1:4">
      <c r="A1" s="46" t="s">
        <v>61</v>
      </c>
      <c r="B1" s="48"/>
    </row>
    <row r="2" spans="1:4">
      <c r="A2" s="46" t="s">
        <v>62</v>
      </c>
    </row>
    <row r="3" spans="1:4">
      <c r="A3" s="46"/>
      <c r="B3" s="48"/>
      <c r="C3" s="47" t="s">
        <v>64</v>
      </c>
    </row>
    <row r="4" spans="1:4">
      <c r="A4" s="77" t="s">
        <v>14</v>
      </c>
      <c r="B4" s="78"/>
      <c r="C4" s="59"/>
    </row>
    <row r="5" spans="1:4" s="50" customFormat="1">
      <c r="A5" s="60" t="s">
        <v>18</v>
      </c>
      <c r="B5" s="72" t="s">
        <v>76</v>
      </c>
      <c r="C5" s="61" t="s">
        <v>63</v>
      </c>
      <c r="D5" s="49"/>
    </row>
    <row r="6" spans="1:4" s="50" customFormat="1" ht="39" customHeight="1">
      <c r="A6" s="62" t="s">
        <v>65</v>
      </c>
      <c r="B6" s="73"/>
      <c r="C6" s="75">
        <v>151704.82</v>
      </c>
      <c r="D6" s="49"/>
    </row>
    <row r="7" spans="1:4" s="50" customFormat="1" ht="14.25" customHeight="1">
      <c r="A7" s="62" t="s">
        <v>70</v>
      </c>
      <c r="B7" s="73"/>
      <c r="C7" s="75"/>
      <c r="D7" s="49"/>
    </row>
    <row r="8" spans="1:4" s="50" customFormat="1" ht="14.25" customHeight="1">
      <c r="A8" s="62" t="s">
        <v>67</v>
      </c>
      <c r="B8" s="73"/>
      <c r="C8" s="75"/>
      <c r="D8" s="49"/>
    </row>
    <row r="9" spans="1:4" s="50" customFormat="1" ht="14.25" customHeight="1">
      <c r="A9" s="62" t="s">
        <v>71</v>
      </c>
      <c r="B9" s="73"/>
      <c r="C9" s="75"/>
      <c r="D9" s="49"/>
    </row>
    <row r="10" spans="1:4" s="50" customFormat="1" ht="14.25" customHeight="1">
      <c r="A10" s="62" t="s">
        <v>72</v>
      </c>
      <c r="B10" s="73"/>
      <c r="C10" s="75"/>
      <c r="D10" s="49"/>
    </row>
    <row r="11" spans="1:4" s="50" customFormat="1" ht="14.25" customHeight="1">
      <c r="A11" s="62" t="s">
        <v>73</v>
      </c>
      <c r="B11" s="73"/>
      <c r="C11" s="75"/>
      <c r="D11" s="49"/>
    </row>
    <row r="12" spans="1:4" s="50" customFormat="1" ht="14.25" customHeight="1">
      <c r="A12" s="62" t="s">
        <v>74</v>
      </c>
      <c r="B12" s="73"/>
      <c r="C12" s="75"/>
      <c r="D12" s="49"/>
    </row>
    <row r="13" spans="1:4" s="50" customFormat="1" ht="14.25" customHeight="1">
      <c r="A13" s="63" t="s">
        <v>16</v>
      </c>
      <c r="B13" s="73"/>
      <c r="C13" s="75"/>
      <c r="D13" s="49"/>
    </row>
    <row r="14" spans="1:4" s="50" customFormat="1" ht="14.25" customHeight="1">
      <c r="A14" s="63" t="s">
        <v>19</v>
      </c>
      <c r="B14" s="73"/>
      <c r="C14" s="75"/>
      <c r="D14" s="49"/>
    </row>
    <row r="15" spans="1:4" s="50" customFormat="1" ht="14.25" customHeight="1">
      <c r="A15" s="63" t="s">
        <v>75</v>
      </c>
      <c r="B15" s="73"/>
      <c r="C15" s="75"/>
      <c r="D15" s="49"/>
    </row>
    <row r="16" spans="1:4" s="50" customFormat="1" ht="14.25" customHeight="1">
      <c r="A16" s="62" t="s">
        <v>67</v>
      </c>
      <c r="B16" s="73">
        <v>667575.31000000006</v>
      </c>
      <c r="C16" s="75"/>
      <c r="D16" s="49"/>
    </row>
    <row r="17" spans="1:4" s="50" customFormat="1" ht="14.25" customHeight="1">
      <c r="A17" s="62" t="s">
        <v>71</v>
      </c>
      <c r="B17" s="73">
        <v>358986.17</v>
      </c>
      <c r="C17" s="75"/>
      <c r="D17" s="49"/>
    </row>
    <row r="18" spans="1:4" s="50" customFormat="1" ht="14.25" customHeight="1">
      <c r="A18" s="62" t="s">
        <v>68</v>
      </c>
      <c r="B18" s="73">
        <v>38816.199999999997</v>
      </c>
      <c r="C18" s="75"/>
      <c r="D18" s="49"/>
    </row>
    <row r="19" spans="1:4" s="50" customFormat="1" ht="14.25" customHeight="1">
      <c r="A19" s="62" t="s">
        <v>73</v>
      </c>
      <c r="B19" s="73">
        <v>15569.03</v>
      </c>
      <c r="C19" s="75"/>
      <c r="D19" s="49"/>
    </row>
    <row r="20" spans="1:4" s="50" customFormat="1" ht="14.25" customHeight="1">
      <c r="A20" s="62" t="s">
        <v>69</v>
      </c>
      <c r="B20" s="73">
        <v>8270.5</v>
      </c>
      <c r="C20" s="75"/>
      <c r="D20" s="49"/>
    </row>
    <row r="21" spans="1:4" ht="24.75" customHeight="1">
      <c r="A21" s="63" t="s">
        <v>16</v>
      </c>
      <c r="B21" s="59">
        <v>8693.09</v>
      </c>
      <c r="C21" s="59"/>
    </row>
    <row r="22" spans="1:4" ht="24.75" customHeight="1">
      <c r="A22" s="63" t="s">
        <v>19</v>
      </c>
      <c r="B22" s="59">
        <v>4361.2</v>
      </c>
      <c r="C22" s="59"/>
    </row>
    <row r="23" spans="1:4" s="46" customFormat="1" ht="24.75" customHeight="1">
      <c r="A23" s="65" t="s">
        <v>0</v>
      </c>
      <c r="B23" s="64">
        <f>SUM(B16:B22)</f>
        <v>1102271.5</v>
      </c>
      <c r="C23" s="64"/>
      <c r="D23" s="48"/>
    </row>
    <row r="24" spans="1:4" s="52" customFormat="1" ht="45" customHeight="1">
      <c r="A24" s="67" t="s">
        <v>29</v>
      </c>
      <c r="B24" s="67" t="s">
        <v>77</v>
      </c>
      <c r="C24" s="67" t="s">
        <v>78</v>
      </c>
      <c r="D24" s="51"/>
    </row>
    <row r="25" spans="1:4" s="52" customFormat="1">
      <c r="A25" s="67"/>
      <c r="B25" s="67"/>
      <c r="C25" s="67"/>
      <c r="D25" s="51"/>
    </row>
    <row r="26" spans="1:4" s="54" customFormat="1" ht="17.25" customHeight="1">
      <c r="A26" s="68" t="s">
        <v>23</v>
      </c>
      <c r="B26" s="68">
        <v>719119.63</v>
      </c>
      <c r="C26" s="69"/>
      <c r="D26" s="53"/>
    </row>
    <row r="27" spans="1:4" s="54" customFormat="1" ht="17.25" customHeight="1">
      <c r="A27" s="68" t="s">
        <v>3</v>
      </c>
      <c r="B27" s="68">
        <v>42120.89</v>
      </c>
      <c r="C27" s="69"/>
      <c r="D27" s="53"/>
    </row>
    <row r="28" spans="1:4" s="54" customFormat="1" ht="17.25" customHeight="1">
      <c r="A28" s="70" t="s">
        <v>4</v>
      </c>
      <c r="B28" s="68">
        <v>18818.73</v>
      </c>
      <c r="C28" s="69"/>
      <c r="D28" s="53"/>
    </row>
    <row r="29" spans="1:4" s="54" customFormat="1" ht="17.25" customHeight="1">
      <c r="A29" s="70" t="s">
        <v>38</v>
      </c>
      <c r="B29" s="68">
        <v>18031.02</v>
      </c>
      <c r="C29" s="69"/>
      <c r="D29" s="53"/>
    </row>
    <row r="30" spans="1:4" s="54" customFormat="1" ht="17.25" customHeight="1">
      <c r="A30" s="70" t="s">
        <v>15</v>
      </c>
      <c r="B30" s="68">
        <v>719.07</v>
      </c>
      <c r="C30" s="69"/>
      <c r="D30" s="53"/>
    </row>
    <row r="31" spans="1:4" s="54" customFormat="1" ht="17.25" customHeight="1">
      <c r="A31" s="70" t="s">
        <v>5</v>
      </c>
      <c r="B31" s="68">
        <v>2598.9499999999998</v>
      </c>
      <c r="C31" s="69"/>
      <c r="D31" s="53"/>
    </row>
    <row r="32" spans="1:4" s="54" customFormat="1" ht="17.25" customHeight="1">
      <c r="A32" s="70" t="s">
        <v>20</v>
      </c>
      <c r="B32" s="68"/>
      <c r="C32" s="69"/>
      <c r="D32" s="53"/>
    </row>
    <row r="33" spans="1:4" s="54" customFormat="1" ht="17.25" customHeight="1">
      <c r="A33" s="70" t="s">
        <v>21</v>
      </c>
      <c r="B33" s="68">
        <v>5275.32</v>
      </c>
      <c r="C33" s="69"/>
      <c r="D33" s="53"/>
    </row>
    <row r="34" spans="1:4" s="54" customFormat="1" ht="17.25" customHeight="1">
      <c r="A34" s="70" t="s">
        <v>6</v>
      </c>
      <c r="B34" s="68">
        <v>9518.57</v>
      </c>
      <c r="C34" s="69"/>
      <c r="D34" s="53"/>
    </row>
    <row r="35" spans="1:4" s="54" customFormat="1" ht="17.25" customHeight="1">
      <c r="A35" s="70" t="s">
        <v>7</v>
      </c>
      <c r="B35" s="68">
        <v>5787.33</v>
      </c>
      <c r="C35" s="69"/>
      <c r="D35" s="53"/>
    </row>
    <row r="36" spans="1:4" s="54" customFormat="1" ht="17.25" customHeight="1">
      <c r="A36" s="70" t="s">
        <v>8</v>
      </c>
      <c r="B36" s="68">
        <v>2610.5</v>
      </c>
      <c r="C36" s="69"/>
      <c r="D36" s="53"/>
    </row>
    <row r="37" spans="1:4" s="54" customFormat="1" ht="17.25" customHeight="1">
      <c r="A37" s="70" t="s">
        <v>9</v>
      </c>
      <c r="B37" s="68"/>
      <c r="C37" s="69"/>
      <c r="D37" s="53"/>
    </row>
    <row r="38" spans="1:4" s="54" customFormat="1" ht="17.25" customHeight="1">
      <c r="A38" s="70" t="s">
        <v>10</v>
      </c>
      <c r="B38" s="68">
        <v>278550.86</v>
      </c>
      <c r="C38" s="69"/>
      <c r="D38" s="53"/>
    </row>
    <row r="39" spans="1:4" s="54" customFormat="1" ht="17.25" customHeight="1">
      <c r="A39" s="70" t="s">
        <v>11</v>
      </c>
      <c r="B39" s="68">
        <v>3186.62</v>
      </c>
      <c r="C39" s="69"/>
      <c r="D39" s="53"/>
    </row>
    <row r="40" spans="1:4" s="54" customFormat="1" ht="17.25" customHeight="1">
      <c r="A40" s="70" t="s">
        <v>12</v>
      </c>
      <c r="B40" s="68">
        <v>11219.4</v>
      </c>
      <c r="C40" s="69"/>
      <c r="D40" s="53"/>
    </row>
    <row r="41" spans="1:4" s="54" customFormat="1" ht="17.25" customHeight="1">
      <c r="A41" s="70"/>
      <c r="B41" s="68"/>
      <c r="C41" s="69"/>
      <c r="D41" s="53"/>
    </row>
    <row r="42" spans="1:4" s="54" customFormat="1" ht="17.25" customHeight="1">
      <c r="A42" s="71" t="s">
        <v>48</v>
      </c>
      <c r="B42" s="68"/>
      <c r="C42" s="69"/>
      <c r="D42" s="53"/>
    </row>
    <row r="43" spans="1:4" s="54" customFormat="1" ht="17.25" customHeight="1">
      <c r="A43" s="63"/>
      <c r="B43" s="68"/>
      <c r="C43" s="69"/>
      <c r="D43" s="53"/>
    </row>
    <row r="44" spans="1:4" s="54" customFormat="1" ht="17.25" customHeight="1">
      <c r="A44" s="70"/>
      <c r="B44" s="68"/>
      <c r="C44" s="69"/>
      <c r="D44" s="53"/>
    </row>
    <row r="45" spans="1:4" s="56" customFormat="1" ht="17.25" customHeight="1">
      <c r="A45" s="66" t="s">
        <v>13</v>
      </c>
      <c r="B45" s="66">
        <f>SUM(B26:B40)</f>
        <v>1117556.8899999997</v>
      </c>
      <c r="C45" s="66">
        <f>SUM(C26:C40)</f>
        <v>0</v>
      </c>
      <c r="D45" s="55"/>
    </row>
    <row r="46" spans="1:4">
      <c r="A46" s="47"/>
      <c r="B46" s="47">
        <f>B23-B45</f>
        <v>-15285.389999999665</v>
      </c>
    </row>
    <row r="47" spans="1:4" ht="22.5" customHeight="1">
      <c r="A47" s="57" t="s">
        <v>66</v>
      </c>
      <c r="B47" s="57"/>
      <c r="C47" s="47">
        <v>66911.929999999993</v>
      </c>
    </row>
    <row r="48" spans="1:4" ht="21" customHeight="1">
      <c r="A48" s="45" t="s">
        <v>50</v>
      </c>
      <c r="D48" s="45"/>
    </row>
    <row r="49" spans="1:4" ht="18" customHeight="1">
      <c r="D49" s="45"/>
    </row>
    <row r="50" spans="1:4">
      <c r="A50" s="58"/>
      <c r="B50" s="74"/>
      <c r="D50" s="45"/>
    </row>
    <row r="51" spans="1:4">
      <c r="A51" s="48"/>
      <c r="B51" s="48"/>
      <c r="D51" s="45"/>
    </row>
    <row r="52" spans="1:4">
      <c r="A52" s="46"/>
      <c r="B52" s="48"/>
      <c r="D52" s="45"/>
    </row>
    <row r="53" spans="1:4">
      <c r="A53" s="46"/>
      <c r="B53" s="48"/>
      <c r="D53" s="45"/>
    </row>
    <row r="55" spans="1:4">
      <c r="A55" s="47"/>
      <c r="D55" s="45"/>
    </row>
    <row r="56" spans="1:4">
      <c r="A56" s="47"/>
      <c r="D56" s="45"/>
    </row>
  </sheetData>
  <mergeCells count="1">
    <mergeCell ref="A4:B4"/>
  </mergeCells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8"/>
  <sheetViews>
    <sheetView tabSelected="1" workbookViewId="0">
      <selection sqref="A1:D43"/>
    </sheetView>
  </sheetViews>
  <sheetFormatPr defaultRowHeight="15.75"/>
  <cols>
    <col min="1" max="1" width="28.42578125" style="45" customWidth="1"/>
    <col min="2" max="3" width="20.85546875" style="47" customWidth="1"/>
    <col min="4" max="4" width="19.140625" style="47" customWidth="1"/>
    <col min="5" max="5" width="11.28515625" style="47" customWidth="1"/>
    <col min="6" max="16384" width="9.140625" style="45"/>
  </cols>
  <sheetData>
    <row r="1" spans="1:5">
      <c r="A1" s="46" t="s">
        <v>61</v>
      </c>
      <c r="B1" s="48"/>
      <c r="C1" s="48"/>
    </row>
    <row r="2" spans="1:5">
      <c r="A2" s="46" t="s">
        <v>79</v>
      </c>
    </row>
    <row r="3" spans="1:5">
      <c r="A3" s="46"/>
      <c r="B3" s="48"/>
      <c r="C3" s="48"/>
      <c r="D3" s="47" t="s">
        <v>64</v>
      </c>
    </row>
    <row r="4" spans="1:5">
      <c r="A4" s="77"/>
      <c r="B4" s="78"/>
      <c r="C4" s="76"/>
      <c r="D4" s="59"/>
    </row>
    <row r="5" spans="1:5" s="50" customFormat="1">
      <c r="A5" s="60" t="s">
        <v>18</v>
      </c>
      <c r="B5" s="72" t="s">
        <v>80</v>
      </c>
      <c r="C5" s="72" t="s">
        <v>81</v>
      </c>
      <c r="D5" s="61" t="s">
        <v>63</v>
      </c>
      <c r="E5" s="49"/>
    </row>
    <row r="6" spans="1:5" s="50" customFormat="1" ht="39" customHeight="1">
      <c r="A6" s="62" t="s">
        <v>83</v>
      </c>
      <c r="B6" s="73"/>
      <c r="C6" s="73"/>
      <c r="D6" s="75">
        <v>66905.929999999993</v>
      </c>
      <c r="E6" s="49"/>
    </row>
    <row r="7" spans="1:5" s="50" customFormat="1" ht="14.25" customHeight="1">
      <c r="A7" s="62" t="s">
        <v>75</v>
      </c>
      <c r="B7" s="73"/>
      <c r="C7" s="73"/>
      <c r="D7" s="75"/>
      <c r="E7" s="49"/>
    </row>
    <row r="8" spans="1:5" s="50" customFormat="1" ht="14.25" customHeight="1">
      <c r="A8" s="62" t="s">
        <v>67</v>
      </c>
      <c r="B8" s="73"/>
      <c r="C8" s="73"/>
      <c r="D8" s="75">
        <v>8527.67</v>
      </c>
      <c r="E8" s="49"/>
    </row>
    <row r="9" spans="1:5" s="50" customFormat="1" ht="14.25" customHeight="1">
      <c r="A9" s="62" t="s">
        <v>71</v>
      </c>
      <c r="B9" s="73"/>
      <c r="C9" s="73"/>
      <c r="D9" s="75">
        <v>3835.34</v>
      </c>
      <c r="E9" s="49"/>
    </row>
    <row r="10" spans="1:5" s="50" customFormat="1" ht="14.25" customHeight="1">
      <c r="A10" s="62" t="s">
        <v>72</v>
      </c>
      <c r="B10" s="73"/>
      <c r="C10" s="73"/>
      <c r="D10" s="75">
        <v>857.74</v>
      </c>
      <c r="E10" s="49"/>
    </row>
    <row r="11" spans="1:5" s="50" customFormat="1" ht="14.25" customHeight="1">
      <c r="A11" s="62" t="s">
        <v>73</v>
      </c>
      <c r="B11" s="73"/>
      <c r="C11" s="73"/>
      <c r="D11" s="75">
        <v>386.16</v>
      </c>
      <c r="E11" s="49"/>
    </row>
    <row r="12" spans="1:5" s="50" customFormat="1" ht="14.25" customHeight="1">
      <c r="A12" s="62" t="s">
        <v>74</v>
      </c>
      <c r="B12" s="73"/>
      <c r="C12" s="73"/>
      <c r="D12" s="75">
        <v>79.819999999999993</v>
      </c>
      <c r="E12" s="49"/>
    </row>
    <row r="13" spans="1:5" s="50" customFormat="1" ht="14.25" customHeight="1">
      <c r="A13" s="63" t="s">
        <v>84</v>
      </c>
      <c r="B13" s="73"/>
      <c r="C13" s="73"/>
      <c r="D13" s="75"/>
      <c r="E13" s="49"/>
    </row>
    <row r="14" spans="1:5" s="50" customFormat="1" ht="14.25" customHeight="1">
      <c r="A14" s="62" t="s">
        <v>67</v>
      </c>
      <c r="B14" s="73">
        <v>735499.02</v>
      </c>
      <c r="C14" s="73">
        <f>B14/4</f>
        <v>183874.755</v>
      </c>
      <c r="D14" s="75">
        <v>233003.92</v>
      </c>
      <c r="E14" s="49"/>
    </row>
    <row r="15" spans="1:5" s="50" customFormat="1" ht="14.25" customHeight="1">
      <c r="A15" s="62" t="s">
        <v>71</v>
      </c>
      <c r="B15" s="73">
        <v>485776.27</v>
      </c>
      <c r="C15" s="73">
        <f t="shared" ref="C15:C21" si="0">B15/4</f>
        <v>121444.0675</v>
      </c>
      <c r="D15" s="75">
        <v>91149.95</v>
      </c>
      <c r="E15" s="49"/>
    </row>
    <row r="16" spans="1:5" s="50" customFormat="1" ht="14.25" customHeight="1">
      <c r="A16" s="62" t="s">
        <v>72</v>
      </c>
      <c r="B16" s="73">
        <v>46988</v>
      </c>
      <c r="C16" s="73">
        <f t="shared" si="0"/>
        <v>11747</v>
      </c>
      <c r="D16" s="75">
        <v>10204.19</v>
      </c>
      <c r="E16" s="49"/>
    </row>
    <row r="17" spans="1:5" s="50" customFormat="1" ht="14.25" customHeight="1">
      <c r="A17" s="62" t="s">
        <v>73</v>
      </c>
      <c r="B17" s="73">
        <v>22226</v>
      </c>
      <c r="C17" s="73">
        <f t="shared" si="0"/>
        <v>5556.5</v>
      </c>
      <c r="D17" s="75">
        <v>3461.62</v>
      </c>
      <c r="E17" s="49"/>
    </row>
    <row r="18" spans="1:5" s="50" customFormat="1" ht="14.25" customHeight="1">
      <c r="A18" s="62" t="s">
        <v>74</v>
      </c>
      <c r="B18" s="73"/>
      <c r="C18" s="73">
        <f t="shared" si="0"/>
        <v>0</v>
      </c>
      <c r="D18" s="75">
        <v>83</v>
      </c>
      <c r="E18" s="49"/>
    </row>
    <row r="19" spans="1:5" ht="21.75" customHeight="1">
      <c r="A19" s="63" t="s">
        <v>16</v>
      </c>
      <c r="B19" s="59">
        <v>8404.8700000000008</v>
      </c>
      <c r="C19" s="73">
        <f t="shared" si="0"/>
        <v>2101.2175000000002</v>
      </c>
      <c r="D19" s="59"/>
    </row>
    <row r="20" spans="1:5" ht="21.75" customHeight="1">
      <c r="A20" s="63" t="s">
        <v>19</v>
      </c>
      <c r="B20" s="59"/>
      <c r="C20" s="73">
        <f t="shared" si="0"/>
        <v>0</v>
      </c>
      <c r="D20" s="59">
        <v>3647.87</v>
      </c>
    </row>
    <row r="21" spans="1:5" s="46" customFormat="1" ht="21.75" customHeight="1">
      <c r="A21" s="65" t="s">
        <v>0</v>
      </c>
      <c r="B21" s="64">
        <f>SUM(B14:B20)</f>
        <v>1298894.1600000001</v>
      </c>
      <c r="C21" s="72">
        <f t="shared" si="0"/>
        <v>324723.54000000004</v>
      </c>
      <c r="D21" s="64">
        <f>SUM(D8:D20)</f>
        <v>355237.28</v>
      </c>
      <c r="E21" s="48"/>
    </row>
    <row r="22" spans="1:5" s="52" customFormat="1" ht="45" customHeight="1">
      <c r="A22" s="67" t="s">
        <v>29</v>
      </c>
      <c r="B22" s="67" t="s">
        <v>82</v>
      </c>
      <c r="C22" s="72" t="s">
        <v>81</v>
      </c>
      <c r="D22" s="67" t="s">
        <v>78</v>
      </c>
      <c r="E22" s="51"/>
    </row>
    <row r="23" spans="1:5" s="54" customFormat="1" ht="17.25" customHeight="1">
      <c r="A23" s="68" t="s">
        <v>23</v>
      </c>
      <c r="B23" s="68">
        <v>829043.74</v>
      </c>
      <c r="C23" s="68">
        <f>B23/4</f>
        <v>207260.935</v>
      </c>
      <c r="D23" s="69">
        <f>179616.71-440.04</f>
        <v>179176.66999999998</v>
      </c>
      <c r="E23" s="53"/>
    </row>
    <row r="24" spans="1:5" s="54" customFormat="1" ht="17.25" customHeight="1">
      <c r="A24" s="68" t="s">
        <v>3</v>
      </c>
      <c r="B24" s="68">
        <v>43201.47</v>
      </c>
      <c r="C24" s="68">
        <f t="shared" ref="C24:C37" si="1">B24/4</f>
        <v>10800.3675</v>
      </c>
      <c r="D24" s="69">
        <v>6767.86</v>
      </c>
      <c r="E24" s="53"/>
    </row>
    <row r="25" spans="1:5" s="54" customFormat="1" ht="17.25" customHeight="1">
      <c r="A25" s="70" t="s">
        <v>4</v>
      </c>
      <c r="B25" s="68">
        <v>26114.880000000001</v>
      </c>
      <c r="C25" s="68">
        <f t="shared" si="1"/>
        <v>6528.72</v>
      </c>
      <c r="D25" s="69">
        <v>3366.84</v>
      </c>
      <c r="E25" s="53"/>
    </row>
    <row r="26" spans="1:5" s="54" customFormat="1" ht="17.25" customHeight="1">
      <c r="A26" s="70" t="s">
        <v>38</v>
      </c>
      <c r="B26" s="68">
        <v>24871.31</v>
      </c>
      <c r="C26" s="68">
        <f t="shared" si="1"/>
        <v>6217.8275000000003</v>
      </c>
      <c r="D26" s="69">
        <v>3162.63</v>
      </c>
      <c r="E26" s="53"/>
    </row>
    <row r="27" spans="1:5" s="54" customFormat="1" ht="17.25" customHeight="1">
      <c r="A27" s="70" t="s">
        <v>15</v>
      </c>
      <c r="B27" s="68">
        <v>3370.63</v>
      </c>
      <c r="C27" s="68">
        <f t="shared" si="1"/>
        <v>842.65750000000003</v>
      </c>
      <c r="D27" s="69">
        <v>176.07</v>
      </c>
      <c r="E27" s="53"/>
    </row>
    <row r="28" spans="1:5" s="54" customFormat="1" ht="17.25" customHeight="1">
      <c r="A28" s="70" t="s">
        <v>5</v>
      </c>
      <c r="B28" s="68">
        <v>22362.66</v>
      </c>
      <c r="C28" s="68">
        <f t="shared" si="1"/>
        <v>5590.665</v>
      </c>
      <c r="D28" s="69"/>
      <c r="E28" s="53"/>
    </row>
    <row r="29" spans="1:5" s="54" customFormat="1" ht="17.25" customHeight="1">
      <c r="A29" s="70" t="s">
        <v>20</v>
      </c>
      <c r="B29" s="68">
        <f>18147.29+14295.95</f>
        <v>32443.24</v>
      </c>
      <c r="C29" s="68">
        <f t="shared" si="1"/>
        <v>8110.81</v>
      </c>
      <c r="D29" s="69">
        <v>5877.67</v>
      </c>
      <c r="E29" s="53"/>
    </row>
    <row r="30" spans="1:5" s="54" customFormat="1" ht="17.25" customHeight="1">
      <c r="A30" s="70" t="s">
        <v>21</v>
      </c>
      <c r="B30" s="68">
        <v>4775.67</v>
      </c>
      <c r="C30" s="68">
        <v>3000</v>
      </c>
      <c r="D30" s="69">
        <v>2145</v>
      </c>
      <c r="E30" s="53"/>
    </row>
    <row r="31" spans="1:5" s="54" customFormat="1" ht="17.25" customHeight="1">
      <c r="A31" s="70" t="s">
        <v>6</v>
      </c>
      <c r="B31" s="68">
        <v>13608.89</v>
      </c>
      <c r="C31" s="68">
        <f t="shared" si="1"/>
        <v>3402.2224999999999</v>
      </c>
      <c r="D31" s="69">
        <v>122.63</v>
      </c>
      <c r="E31" s="53"/>
    </row>
    <row r="32" spans="1:5" s="54" customFormat="1" ht="17.25" customHeight="1">
      <c r="A32" s="70" t="s">
        <v>7</v>
      </c>
      <c r="B32" s="68">
        <v>5092.12</v>
      </c>
      <c r="C32" s="68">
        <v>3000</v>
      </c>
      <c r="D32" s="69">
        <v>2877.81</v>
      </c>
      <c r="E32" s="53"/>
    </row>
    <row r="33" spans="1:5" s="54" customFormat="1" ht="17.25" customHeight="1">
      <c r="A33" s="70" t="s">
        <v>8</v>
      </c>
      <c r="B33" s="68">
        <v>3032.94</v>
      </c>
      <c r="C33" s="68">
        <f t="shared" si="1"/>
        <v>758.23500000000001</v>
      </c>
      <c r="D33" s="69">
        <v>389.4</v>
      </c>
      <c r="E33" s="53"/>
    </row>
    <row r="34" spans="1:5" s="54" customFormat="1" ht="17.25" customHeight="1">
      <c r="A34" s="70" t="s">
        <v>9</v>
      </c>
      <c r="B34" s="68"/>
      <c r="C34" s="68">
        <f t="shared" si="1"/>
        <v>0</v>
      </c>
      <c r="D34" s="69"/>
      <c r="E34" s="53"/>
    </row>
    <row r="35" spans="1:5" s="54" customFormat="1" ht="17.25" customHeight="1">
      <c r="A35" s="70" t="s">
        <v>10</v>
      </c>
      <c r="B35" s="68">
        <f>25242.03+245562.15+3611.7</f>
        <v>274415.88</v>
      </c>
      <c r="C35" s="68">
        <f t="shared" si="1"/>
        <v>68603.97</v>
      </c>
      <c r="D35" s="69">
        <v>25985.86</v>
      </c>
      <c r="E35" s="53"/>
    </row>
    <row r="36" spans="1:5" s="54" customFormat="1" ht="17.25" customHeight="1">
      <c r="A36" s="70" t="s">
        <v>11</v>
      </c>
      <c r="B36" s="68">
        <v>1272</v>
      </c>
      <c r="C36" s="68">
        <f t="shared" si="1"/>
        <v>318</v>
      </c>
      <c r="D36" s="69">
        <v>311.94</v>
      </c>
      <c r="E36" s="53"/>
    </row>
    <row r="37" spans="1:5" s="54" customFormat="1" ht="17.25" customHeight="1">
      <c r="A37" s="70" t="s">
        <v>12</v>
      </c>
      <c r="B37" s="68">
        <v>9454.83</v>
      </c>
      <c r="C37" s="68">
        <f t="shared" si="1"/>
        <v>2363.7075</v>
      </c>
      <c r="D37" s="69"/>
      <c r="E37" s="53"/>
    </row>
    <row r="38" spans="1:5" s="56" customFormat="1" ht="17.25" customHeight="1">
      <c r="A38" s="66" t="s">
        <v>13</v>
      </c>
      <c r="B38" s="66">
        <f>SUM(B23:B37)</f>
        <v>1293060.2600000002</v>
      </c>
      <c r="C38" s="66">
        <f>SUM(C23:C37)</f>
        <v>326798.11750000005</v>
      </c>
      <c r="D38" s="66">
        <f>SUM(D23:D37)</f>
        <v>230360.38</v>
      </c>
      <c r="E38" s="55"/>
    </row>
    <row r="39" spans="1:5">
      <c r="A39" s="47"/>
    </row>
    <row r="40" spans="1:5" ht="22.5" customHeight="1">
      <c r="A40" s="57" t="s">
        <v>89</v>
      </c>
      <c r="B40" s="57"/>
      <c r="C40" s="57"/>
      <c r="D40" s="48">
        <v>191782.83</v>
      </c>
    </row>
    <row r="41" spans="1:5" ht="18" customHeight="1">
      <c r="A41" s="46" t="s">
        <v>85</v>
      </c>
      <c r="B41" s="48"/>
      <c r="C41" s="48" t="s">
        <v>86</v>
      </c>
      <c r="E41" s="45"/>
    </row>
    <row r="42" spans="1:5">
      <c r="A42" s="58"/>
      <c r="B42" s="74"/>
      <c r="C42" s="74"/>
      <c r="E42" s="45"/>
    </row>
    <row r="43" spans="1:5">
      <c r="A43" s="48" t="s">
        <v>87</v>
      </c>
      <c r="B43" s="48"/>
      <c r="C43" s="48" t="s">
        <v>88</v>
      </c>
      <c r="E43" s="45"/>
    </row>
    <row r="44" spans="1:5">
      <c r="A44" s="46"/>
      <c r="B44" s="48"/>
      <c r="C44" s="48"/>
      <c r="E44" s="45"/>
    </row>
    <row r="45" spans="1:5">
      <c r="A45" s="46"/>
      <c r="B45" s="48"/>
      <c r="C45" s="48"/>
      <c r="E45" s="45"/>
    </row>
    <row r="47" spans="1:5">
      <c r="A47" s="47"/>
      <c r="E47" s="45"/>
    </row>
    <row r="48" spans="1:5">
      <c r="A48" s="47"/>
      <c r="E48" s="45"/>
    </row>
  </sheetData>
  <mergeCells count="1">
    <mergeCell ref="A4:B4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Свод 1 </vt:lpstr>
      <vt:lpstr>Лист1</vt:lpstr>
      <vt:lpstr>отчет!Область_печати</vt:lpstr>
      <vt:lpstr>'Свод 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2023-06-09T08:34:46Z</dcterms:modified>
</cp:coreProperties>
</file>